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b4a8f49f17275d/デスクトップ/26東北U-14選手権/"/>
    </mc:Choice>
  </mc:AlternateContent>
  <xr:revisionPtr revIDLastSave="0" documentId="8_{0F042788-81D8-4716-865E-EF96BF9F830E}" xr6:coauthVersionLast="47" xr6:coauthVersionMax="47" xr10:uidLastSave="{00000000-0000-0000-0000-000000000000}"/>
  <bookViews>
    <workbookView xWindow="-120" yWindow="-120" windowWidth="20730" windowHeight="11040" xr2:uid="{4CCFE9ED-6CED-B642-9CBB-C5E7406C3992}"/>
  </bookViews>
  <sheets>
    <sheet name="組み合わせ" sheetId="5" r:id="rId1"/>
    <sheet name="予選リーグ" sheetId="3" r:id="rId2"/>
    <sheet name="順位リーグ" sheetId="4" r:id="rId3"/>
  </sheets>
  <definedNames>
    <definedName name="_xlnm.Print_Area" localSheetId="2">順位リーグ!$A$1:$BA$50</definedName>
    <definedName name="_xlnm.Print_Area" localSheetId="0">組み合わせ!$A$1:$V$42</definedName>
    <definedName name="_xlnm.Print_Area" localSheetId="1">予選リーグ!$A$1:$AY$53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7" i="3" l="1"/>
  <c r="P47" i="3"/>
  <c r="P48" i="3" s="1"/>
  <c r="V20" i="3"/>
  <c r="P5" i="3"/>
  <c r="C49" i="4"/>
  <c r="C37" i="4"/>
  <c r="C25" i="4"/>
  <c r="BC3" i="4"/>
  <c r="B3" i="4" s="1"/>
  <c r="B40" i="4"/>
  <c r="C47" i="4"/>
  <c r="C45" i="4"/>
  <c r="C43" i="4"/>
  <c r="C35" i="4"/>
  <c r="C33" i="4"/>
  <c r="C31" i="4"/>
  <c r="C19" i="4"/>
  <c r="C23" i="4"/>
  <c r="C11" i="4"/>
  <c r="C21" i="4"/>
  <c r="C13" i="4"/>
  <c r="B16" i="3"/>
  <c r="BC14" i="3"/>
  <c r="C37" i="3" s="1"/>
  <c r="AB29" i="3" s="1"/>
  <c r="BC13" i="3"/>
  <c r="C35" i="3" s="1"/>
  <c r="V29" i="3" s="1"/>
  <c r="BC12" i="3"/>
  <c r="C33" i="3" s="1"/>
  <c r="P29" i="3" s="1"/>
  <c r="BC11" i="3"/>
  <c r="C31" i="3" s="1"/>
  <c r="J29" i="3" s="1"/>
  <c r="BO9" i="3"/>
  <c r="C25" i="3" s="1"/>
  <c r="AB17" i="3" s="1"/>
  <c r="BO8" i="3"/>
  <c r="C23" i="3" s="1"/>
  <c r="V17" i="3" s="1"/>
  <c r="BO7" i="3"/>
  <c r="C21" i="3" s="1"/>
  <c r="P17" i="3" s="1"/>
  <c r="BO14" i="3"/>
  <c r="BO13" i="3"/>
  <c r="C47" i="3" s="1"/>
  <c r="V41" i="3" s="1"/>
  <c r="BO12" i="3"/>
  <c r="C45" i="3" s="1"/>
  <c r="P41" i="3" s="1"/>
  <c r="BO11" i="3"/>
  <c r="V14" i="3"/>
  <c r="T13" i="3"/>
  <c r="P13" i="3"/>
  <c r="P14" i="3" s="1"/>
  <c r="N13" i="3"/>
  <c r="J13" i="3"/>
  <c r="AB12" i="3"/>
  <c r="P12" i="3"/>
  <c r="T11" i="3"/>
  <c r="P11" i="3"/>
  <c r="N11" i="3"/>
  <c r="J11" i="3"/>
  <c r="AB10" i="3"/>
  <c r="V10" i="3"/>
  <c r="AS9" i="3"/>
  <c r="AQ9" i="3"/>
  <c r="AB8" i="3"/>
  <c r="AL7" i="3" s="1"/>
  <c r="V8" i="3"/>
  <c r="P8" i="3"/>
  <c r="AS7" i="3"/>
  <c r="AQ7" i="3"/>
  <c r="Z25" i="3"/>
  <c r="V25" i="3"/>
  <c r="T25" i="3"/>
  <c r="AS25" i="3" s="1"/>
  <c r="P25" i="3"/>
  <c r="P26" i="3" s="1"/>
  <c r="N25" i="3"/>
  <c r="J25" i="3"/>
  <c r="AB24" i="3"/>
  <c r="AS23" i="3"/>
  <c r="P23" i="3"/>
  <c r="P24" i="3" s="1"/>
  <c r="N23" i="3"/>
  <c r="J23" i="3"/>
  <c r="AB22" i="3"/>
  <c r="V22" i="3"/>
  <c r="N21" i="3"/>
  <c r="AS21" i="3" s="1"/>
  <c r="J21" i="3"/>
  <c r="AQ21" i="3" s="1"/>
  <c r="AB20" i="3"/>
  <c r="P20" i="3"/>
  <c r="AL19" i="3" s="1"/>
  <c r="AS19" i="3"/>
  <c r="AQ19" i="3"/>
  <c r="Z37" i="3"/>
  <c r="V37" i="3"/>
  <c r="T37" i="3"/>
  <c r="P37" i="3"/>
  <c r="P38" i="3" s="1"/>
  <c r="N37" i="3"/>
  <c r="J37" i="3"/>
  <c r="AB36" i="3"/>
  <c r="T35" i="3"/>
  <c r="P35" i="3"/>
  <c r="AQ35" i="3" s="1"/>
  <c r="N35" i="3"/>
  <c r="J35" i="3"/>
  <c r="AB34" i="3"/>
  <c r="V34" i="3"/>
  <c r="N33" i="3"/>
  <c r="AS33" i="3" s="1"/>
  <c r="J33" i="3"/>
  <c r="J34" i="3" s="1"/>
  <c r="AB32" i="3"/>
  <c r="AL31" i="3" s="1"/>
  <c r="V32" i="3"/>
  <c r="P32" i="3"/>
  <c r="AS31" i="3"/>
  <c r="AQ31" i="3"/>
  <c r="Z49" i="3"/>
  <c r="V49" i="3"/>
  <c r="T49" i="3"/>
  <c r="P49" i="3"/>
  <c r="P50" i="3" s="1"/>
  <c r="N49" i="3"/>
  <c r="J49" i="3"/>
  <c r="AB48" i="3"/>
  <c r="N47" i="3"/>
  <c r="J47" i="3"/>
  <c r="AQ47" i="3" s="1"/>
  <c r="AB46" i="3"/>
  <c r="V46" i="3"/>
  <c r="N45" i="3"/>
  <c r="AS45" i="3" s="1"/>
  <c r="J45" i="3"/>
  <c r="AB44" i="3"/>
  <c r="V44" i="3"/>
  <c r="P44" i="3"/>
  <c r="AH43" i="3" s="1"/>
  <c r="AS43" i="3"/>
  <c r="AQ43" i="3"/>
  <c r="AJ43" i="3"/>
  <c r="Z49" i="4"/>
  <c r="V49" i="4"/>
  <c r="T49" i="4"/>
  <c r="P49" i="4"/>
  <c r="P50" i="4" s="1"/>
  <c r="N49" i="4"/>
  <c r="J49" i="4"/>
  <c r="AB48" i="4"/>
  <c r="T47" i="4"/>
  <c r="P47" i="4"/>
  <c r="P48" i="4" s="1"/>
  <c r="N47" i="4"/>
  <c r="J47" i="4"/>
  <c r="AB46" i="4"/>
  <c r="V46" i="4"/>
  <c r="N45" i="4"/>
  <c r="AS45" i="4" s="1"/>
  <c r="J45" i="4"/>
  <c r="AQ45" i="4" s="1"/>
  <c r="AB44" i="4"/>
  <c r="V44" i="4"/>
  <c r="P44" i="4"/>
  <c r="AS43" i="4"/>
  <c r="AQ43" i="4"/>
  <c r="AH43" i="4"/>
  <c r="Z37" i="4"/>
  <c r="V37" i="4"/>
  <c r="V38" i="4" s="1"/>
  <c r="T37" i="4"/>
  <c r="P37" i="4"/>
  <c r="P38" i="4" s="1"/>
  <c r="N37" i="4"/>
  <c r="J37" i="4"/>
  <c r="AB36" i="4"/>
  <c r="T35" i="4"/>
  <c r="P35" i="4"/>
  <c r="P36" i="4" s="1"/>
  <c r="N35" i="4"/>
  <c r="J35" i="4"/>
  <c r="AB34" i="4"/>
  <c r="V34" i="4"/>
  <c r="N33" i="4"/>
  <c r="AS33" i="4" s="1"/>
  <c r="J33" i="4"/>
  <c r="AQ33" i="4" s="1"/>
  <c r="AB32" i="4"/>
  <c r="AL31" i="4" s="1"/>
  <c r="V32" i="4"/>
  <c r="AH31" i="4" s="1"/>
  <c r="AJ31" i="4"/>
  <c r="AS31" i="4"/>
  <c r="AQ31" i="4"/>
  <c r="Z25" i="4"/>
  <c r="V25" i="4"/>
  <c r="V26" i="4" s="1"/>
  <c r="T25" i="4"/>
  <c r="P25" i="4"/>
  <c r="P26" i="4" s="1"/>
  <c r="N25" i="4"/>
  <c r="J25" i="4"/>
  <c r="J26" i="4" s="1"/>
  <c r="AB24" i="4"/>
  <c r="T23" i="4"/>
  <c r="P23" i="4"/>
  <c r="P24" i="4" s="1"/>
  <c r="N23" i="4"/>
  <c r="J23" i="4"/>
  <c r="J24" i="4" s="1"/>
  <c r="AB22" i="4"/>
  <c r="V22" i="4"/>
  <c r="N21" i="4"/>
  <c r="AS21" i="4" s="1"/>
  <c r="J21" i="4"/>
  <c r="AQ21" i="4" s="1"/>
  <c r="AB20" i="4"/>
  <c r="V20" i="4"/>
  <c r="P20" i="4"/>
  <c r="AS19" i="4"/>
  <c r="AQ19" i="4"/>
  <c r="AL19" i="4"/>
  <c r="AB8" i="4"/>
  <c r="B41" i="4"/>
  <c r="B29" i="4"/>
  <c r="B17" i="4"/>
  <c r="B5" i="4"/>
  <c r="B28" i="4"/>
  <c r="B16" i="4"/>
  <c r="B4" i="4"/>
  <c r="BO14" i="4"/>
  <c r="BO13" i="4"/>
  <c r="BO12" i="4"/>
  <c r="BO11" i="4"/>
  <c r="BC14" i="4"/>
  <c r="BC13" i="4"/>
  <c r="BC12" i="4"/>
  <c r="BC11" i="4"/>
  <c r="BO9" i="4"/>
  <c r="BO8" i="4"/>
  <c r="BO7" i="4"/>
  <c r="BO6" i="4"/>
  <c r="BC9" i="4"/>
  <c r="BC7" i="4"/>
  <c r="BC8" i="4"/>
  <c r="BC6" i="4"/>
  <c r="Z13" i="4"/>
  <c r="V13" i="4"/>
  <c r="V14" i="4" s="1"/>
  <c r="T13" i="4"/>
  <c r="P13" i="4"/>
  <c r="P14" i="4" s="1"/>
  <c r="N13" i="4"/>
  <c r="J13" i="4"/>
  <c r="AB12" i="4"/>
  <c r="T11" i="4"/>
  <c r="P11" i="4"/>
  <c r="P12" i="4" s="1"/>
  <c r="N11" i="4"/>
  <c r="J11" i="4"/>
  <c r="J12" i="4" s="1"/>
  <c r="AB10" i="4"/>
  <c r="V10" i="4"/>
  <c r="N9" i="4"/>
  <c r="AS9" i="4" s="1"/>
  <c r="J9" i="4"/>
  <c r="AQ9" i="4" s="1"/>
  <c r="V8" i="4"/>
  <c r="P8" i="4"/>
  <c r="AS7" i="4"/>
  <c r="AQ7" i="4"/>
  <c r="V50" i="3" l="1"/>
  <c r="AL49" i="3" s="1"/>
  <c r="J50" i="3"/>
  <c r="J46" i="3"/>
  <c r="V38" i="3"/>
  <c r="J38" i="3"/>
  <c r="AH37" i="3" s="1"/>
  <c r="V26" i="3"/>
  <c r="J26" i="3"/>
  <c r="J24" i="3"/>
  <c r="AJ23" i="3" s="1"/>
  <c r="AJ19" i="3"/>
  <c r="AH7" i="3"/>
  <c r="AJ7" i="3"/>
  <c r="J12" i="3"/>
  <c r="AJ11" i="3" s="1"/>
  <c r="V50" i="4"/>
  <c r="AQ47" i="4"/>
  <c r="J50" i="4"/>
  <c r="AL43" i="4"/>
  <c r="AJ43" i="4"/>
  <c r="AN43" i="4" s="1"/>
  <c r="AZ43" i="4" s="1"/>
  <c r="J38" i="4"/>
  <c r="AU31" i="4"/>
  <c r="AU19" i="4"/>
  <c r="C43" i="3"/>
  <c r="J41" i="3" s="1"/>
  <c r="P36" i="3"/>
  <c r="AS35" i="3"/>
  <c r="AH31" i="3"/>
  <c r="AJ31" i="3"/>
  <c r="AS37" i="3"/>
  <c r="AU19" i="3"/>
  <c r="J36" i="3"/>
  <c r="J48" i="3"/>
  <c r="AU43" i="3"/>
  <c r="AJ47" i="3"/>
  <c r="AS47" i="3"/>
  <c r="AU47" i="3" s="1"/>
  <c r="AS49" i="3"/>
  <c r="AN43" i="3"/>
  <c r="AL43" i="3"/>
  <c r="AL33" i="3"/>
  <c r="AJ33" i="3"/>
  <c r="AH33" i="3"/>
  <c r="AQ33" i="3"/>
  <c r="AU33" i="3" s="1"/>
  <c r="J22" i="3"/>
  <c r="AU21" i="3"/>
  <c r="AJ35" i="3"/>
  <c r="AU31" i="3"/>
  <c r="J14" i="3"/>
  <c r="AL13" i="3" s="1"/>
  <c r="AS11" i="3"/>
  <c r="AU9" i="3"/>
  <c r="AS13" i="3"/>
  <c r="AQ11" i="3"/>
  <c r="AU7" i="3"/>
  <c r="J10" i="3"/>
  <c r="AN7" i="3"/>
  <c r="AL7" i="4"/>
  <c r="AH19" i="4"/>
  <c r="AS23" i="4"/>
  <c r="AU21" i="4"/>
  <c r="AU45" i="4"/>
  <c r="AH7" i="4"/>
  <c r="AQ35" i="4"/>
  <c r="AU43" i="4"/>
  <c r="AS37" i="4"/>
  <c r="AS35" i="4"/>
  <c r="AU33" i="4"/>
  <c r="AJ19" i="4"/>
  <c r="AS25" i="4"/>
  <c r="J48" i="4"/>
  <c r="AQ37" i="4"/>
  <c r="J22" i="4"/>
  <c r="J34" i="4"/>
  <c r="J36" i="4"/>
  <c r="AS47" i="4"/>
  <c r="AU47" i="4" s="1"/>
  <c r="AS49" i="4"/>
  <c r="AN31" i="4"/>
  <c r="AZ31" i="4" s="1"/>
  <c r="AJ35" i="4"/>
  <c r="J46" i="4"/>
  <c r="AH13" i="3"/>
  <c r="AL11" i="3"/>
  <c r="AH11" i="3"/>
  <c r="AQ13" i="3"/>
  <c r="AL25" i="3"/>
  <c r="AJ25" i="3"/>
  <c r="AH25" i="3"/>
  <c r="AL23" i="3"/>
  <c r="AH23" i="3"/>
  <c r="AH19" i="3"/>
  <c r="AQ23" i="3"/>
  <c r="AU23" i="3" s="1"/>
  <c r="AQ25" i="3"/>
  <c r="AU25" i="3" s="1"/>
  <c r="AU35" i="3"/>
  <c r="AJ37" i="3"/>
  <c r="AQ37" i="3"/>
  <c r="AH35" i="3"/>
  <c r="AL45" i="3"/>
  <c r="AH45" i="3"/>
  <c r="AJ45" i="3"/>
  <c r="AJ49" i="3"/>
  <c r="AQ45" i="3"/>
  <c r="AU45" i="3" s="1"/>
  <c r="AQ49" i="3"/>
  <c r="AL49" i="4"/>
  <c r="AJ49" i="4"/>
  <c r="AH49" i="4"/>
  <c r="AQ49" i="4"/>
  <c r="AL37" i="4"/>
  <c r="AJ37" i="4"/>
  <c r="AH37" i="4"/>
  <c r="AL23" i="4"/>
  <c r="AJ23" i="4"/>
  <c r="AH23" i="4"/>
  <c r="AL25" i="4"/>
  <c r="AJ25" i="4"/>
  <c r="AH25" i="4"/>
  <c r="AQ23" i="4"/>
  <c r="AQ25" i="4"/>
  <c r="J10" i="4"/>
  <c r="AL9" i="4" s="1"/>
  <c r="AS11" i="4"/>
  <c r="AU9" i="4"/>
  <c r="AU7" i="4"/>
  <c r="AS13" i="4"/>
  <c r="J14" i="4"/>
  <c r="AL13" i="4" s="1"/>
  <c r="AL11" i="4"/>
  <c r="AJ11" i="4"/>
  <c r="AH11" i="4"/>
  <c r="AJ13" i="4"/>
  <c r="AJ7" i="4"/>
  <c r="AQ13" i="4"/>
  <c r="AQ11" i="4"/>
  <c r="B40" i="3"/>
  <c r="B28" i="3"/>
  <c r="B4" i="3"/>
  <c r="BC3" i="3"/>
  <c r="BO6" i="3"/>
  <c r="C19" i="3" s="1"/>
  <c r="J17" i="3" s="1"/>
  <c r="BC8" i="3"/>
  <c r="C11" i="3" s="1"/>
  <c r="V5" i="3" s="1"/>
  <c r="BC9" i="3"/>
  <c r="BC7" i="3"/>
  <c r="BC6" i="3"/>
  <c r="AH49" i="3" l="1"/>
  <c r="AU49" i="3"/>
  <c r="AL37" i="3"/>
  <c r="AN19" i="3"/>
  <c r="AU37" i="4"/>
  <c r="AU23" i="4"/>
  <c r="AH9" i="4"/>
  <c r="AU11" i="3"/>
  <c r="AL35" i="3"/>
  <c r="AJ13" i="3"/>
  <c r="AN13" i="3" s="1"/>
  <c r="AN31" i="3"/>
  <c r="AU37" i="3"/>
  <c r="AL47" i="3"/>
  <c r="AH47" i="3"/>
  <c r="AN47" i="3" s="1"/>
  <c r="AN33" i="3"/>
  <c r="AH21" i="3"/>
  <c r="AL21" i="3"/>
  <c r="AJ21" i="3"/>
  <c r="AN35" i="3"/>
  <c r="AU13" i="3"/>
  <c r="AN11" i="3"/>
  <c r="AJ9" i="3"/>
  <c r="AH9" i="3"/>
  <c r="AL9" i="3"/>
  <c r="AN19" i="4"/>
  <c r="AZ19" i="4" s="1"/>
  <c r="AH13" i="4"/>
  <c r="AN13" i="4" s="1"/>
  <c r="AN7" i="4"/>
  <c r="AZ7" i="4" s="1"/>
  <c r="AU25" i="4"/>
  <c r="AU49" i="4"/>
  <c r="AJ9" i="4"/>
  <c r="AU35" i="4"/>
  <c r="AL33" i="4"/>
  <c r="AJ33" i="4"/>
  <c r="AH33" i="4"/>
  <c r="AN37" i="4"/>
  <c r="AZ37" i="4" s="1"/>
  <c r="AL45" i="4"/>
  <c r="AJ45" i="4"/>
  <c r="AH45" i="4"/>
  <c r="AJ21" i="4"/>
  <c r="AL21" i="4"/>
  <c r="AH21" i="4"/>
  <c r="AL35" i="4"/>
  <c r="AH35" i="4"/>
  <c r="AN35" i="4" s="1"/>
  <c r="AZ35" i="4" s="1"/>
  <c r="AJ47" i="4"/>
  <c r="AL47" i="4"/>
  <c r="AH47" i="4"/>
  <c r="AN23" i="3"/>
  <c r="AN25" i="3"/>
  <c r="AN37" i="3"/>
  <c r="AN49" i="3"/>
  <c r="AN45" i="3"/>
  <c r="AZ45" i="3" s="1"/>
  <c r="AN49" i="4"/>
  <c r="AN25" i="4"/>
  <c r="AN23" i="4"/>
  <c r="AU11" i="4"/>
  <c r="AN11" i="4"/>
  <c r="AU13" i="4"/>
  <c r="AN9" i="4" l="1"/>
  <c r="AZ9" i="4" s="1"/>
  <c r="AW9" i="4" s="1"/>
  <c r="AZ25" i="4"/>
  <c r="AZ49" i="4"/>
  <c r="AN21" i="3"/>
  <c r="AN9" i="3"/>
  <c r="AZ11" i="4"/>
  <c r="AN33" i="4"/>
  <c r="AZ33" i="4" s="1"/>
  <c r="AW35" i="4" s="1"/>
  <c r="AN21" i="4"/>
  <c r="AZ21" i="4" s="1"/>
  <c r="AZ13" i="4"/>
  <c r="AW13" i="4" s="1"/>
  <c r="AN47" i="4"/>
  <c r="AZ47" i="4" s="1"/>
  <c r="AN45" i="4"/>
  <c r="AZ45" i="4" s="1"/>
  <c r="AZ23" i="4"/>
  <c r="AW23" i="4" s="1"/>
  <c r="AW47" i="4" l="1"/>
  <c r="AW37" i="4"/>
  <c r="AW21" i="4"/>
  <c r="AW25" i="4"/>
  <c r="AW49" i="4"/>
  <c r="AW45" i="4"/>
  <c r="AW43" i="4"/>
  <c r="AW33" i="4"/>
  <c r="AW31" i="4"/>
  <c r="AW19" i="4"/>
  <c r="AW7" i="4"/>
  <c r="AW11" i="4"/>
  <c r="B3" i="3"/>
  <c r="C49" i="3"/>
  <c r="AB41" i="3" s="1"/>
  <c r="C13" i="3"/>
  <c r="AB5" i="3" s="1"/>
  <c r="C9" i="3"/>
  <c r="C7" i="3"/>
  <c r="J5" i="3" s="1"/>
  <c r="AZ43" i="3"/>
  <c r="AZ31" i="3"/>
  <c r="AZ19" i="3" l="1"/>
  <c r="AZ37" i="3"/>
  <c r="AZ33" i="3"/>
  <c r="AZ25" i="3"/>
  <c r="AZ49" i="3" l="1"/>
  <c r="AZ23" i="3"/>
  <c r="AZ7" i="3"/>
  <c r="AZ47" i="3" l="1"/>
  <c r="AZ35" i="3"/>
  <c r="AZ21" i="3"/>
  <c r="AW23" i="3" s="1"/>
  <c r="AZ13" i="3"/>
  <c r="AZ9" i="3"/>
  <c r="AZ11" i="3"/>
  <c r="AW11" i="3" l="1"/>
  <c r="AW25" i="3"/>
  <c r="AW47" i="3"/>
  <c r="AW43" i="3"/>
  <c r="AW45" i="3"/>
  <c r="AW49" i="3"/>
  <c r="AW37" i="3"/>
  <c r="AW33" i="3"/>
  <c r="AW21" i="3"/>
  <c r="AW19" i="3"/>
  <c r="AW35" i="3"/>
  <c r="AW31" i="3"/>
  <c r="AW9" i="3"/>
  <c r="AW13" i="3"/>
  <c r="AW7" i="3"/>
</calcChain>
</file>

<file path=xl/sharedStrings.xml><?xml version="1.0" encoding="utf-8"?>
<sst xmlns="http://schemas.openxmlformats.org/spreadsheetml/2006/main" count="317" uniqueCount="82">
  <si>
    <t>グループA</t>
    <phoneticPr fontId="1"/>
  </si>
  <si>
    <t>勝</t>
    <rPh sb="0" eb="1">
      <t>🏅</t>
    </rPh>
    <phoneticPr fontId="1"/>
  </si>
  <si>
    <t>分</t>
    <rPh sb="0" eb="1">
      <t xml:space="preserve">ワケ </t>
    </rPh>
    <phoneticPr fontId="1"/>
  </si>
  <si>
    <t>負</t>
    <phoneticPr fontId="1"/>
  </si>
  <si>
    <t>勝ち点</t>
    <rPh sb="0" eb="1">
      <t>カチテn</t>
    </rPh>
    <phoneticPr fontId="1"/>
  </si>
  <si>
    <t>得点</t>
    <rPh sb="0" eb="2">
      <t>トクテn</t>
    </rPh>
    <phoneticPr fontId="1"/>
  </si>
  <si>
    <t>失点</t>
    <rPh sb="0" eb="2">
      <t>シッテn</t>
    </rPh>
    <phoneticPr fontId="1"/>
  </si>
  <si>
    <t>差</t>
    <rPh sb="0" eb="1">
      <t xml:space="preserve">サ </t>
    </rPh>
    <phoneticPr fontId="1"/>
  </si>
  <si>
    <t>順位</t>
    <rPh sb="0" eb="2">
      <t>ジュn</t>
    </rPh>
    <phoneticPr fontId="1"/>
  </si>
  <si>
    <t>-</t>
    <phoneticPr fontId="1"/>
  </si>
  <si>
    <t>グループB</t>
    <phoneticPr fontId="1"/>
  </si>
  <si>
    <t>グループC</t>
    <phoneticPr fontId="1"/>
  </si>
  <si>
    <t>グループD</t>
    <phoneticPr fontId="1"/>
  </si>
  <si>
    <t>大会名</t>
    <rPh sb="0" eb="3">
      <t>タイカイメ</t>
    </rPh>
    <phoneticPr fontId="1"/>
  </si>
  <si>
    <t>チーム名　入力</t>
    <rPh sb="5" eb="7">
      <t>ニュウリョク</t>
    </rPh>
    <phoneticPr fontId="1"/>
  </si>
  <si>
    <t>A</t>
    <phoneticPr fontId="1"/>
  </si>
  <si>
    <t>1番ピッチ</t>
    <rPh sb="1" eb="2">
      <t>バン</t>
    </rPh>
    <phoneticPr fontId="1"/>
  </si>
  <si>
    <t>B</t>
    <phoneticPr fontId="1"/>
  </si>
  <si>
    <t>勝点</t>
    <rPh sb="0" eb="1">
      <t>カ</t>
    </rPh>
    <rPh sb="1" eb="2">
      <t>テン</t>
    </rPh>
    <phoneticPr fontId="1"/>
  </si>
  <si>
    <t>得点</t>
    <rPh sb="0" eb="2">
      <t>トクテン</t>
    </rPh>
    <phoneticPr fontId="1"/>
  </si>
  <si>
    <t>失点</t>
    <rPh sb="0" eb="2">
      <t>シッテン</t>
    </rPh>
    <phoneticPr fontId="1"/>
  </si>
  <si>
    <t>得失点</t>
    <rPh sb="0" eb="3">
      <t>トクシッテン</t>
    </rPh>
    <phoneticPr fontId="1"/>
  </si>
  <si>
    <t>順位</t>
    <rPh sb="0" eb="2">
      <t>ジュンイ</t>
    </rPh>
    <phoneticPr fontId="1"/>
  </si>
  <si>
    <t>⚽</t>
    <phoneticPr fontId="1"/>
  </si>
  <si>
    <t>C</t>
    <phoneticPr fontId="1"/>
  </si>
  <si>
    <t>4番ピッチ</t>
    <rPh sb="1" eb="2">
      <t>バン</t>
    </rPh>
    <phoneticPr fontId="1"/>
  </si>
  <si>
    <t>D</t>
    <phoneticPr fontId="1"/>
  </si>
  <si>
    <t>5番ピッチ</t>
    <rPh sb="1" eb="2">
      <t>バン</t>
    </rPh>
    <phoneticPr fontId="1"/>
  </si>
  <si>
    <t>TRM</t>
    <phoneticPr fontId="1"/>
  </si>
  <si>
    <t>１－ 4</t>
    <phoneticPr fontId="1"/>
  </si>
  <si>
    <t>１－３</t>
    <phoneticPr fontId="1"/>
  </si>
  <si>
    <t>１－２</t>
    <phoneticPr fontId="1"/>
  </si>
  <si>
    <t>2 － 3</t>
    <phoneticPr fontId="1"/>
  </si>
  <si>
    <t>２－４</t>
    <phoneticPr fontId="1"/>
  </si>
  <si>
    <t>３－４</t>
    <phoneticPr fontId="1"/>
  </si>
  <si>
    <t>１－ 4</t>
  </si>
  <si>
    <t>順位リーグ</t>
    <rPh sb="0" eb="2">
      <t>ジュンイ</t>
    </rPh>
    <phoneticPr fontId="1"/>
  </si>
  <si>
    <t>2 － 3</t>
  </si>
  <si>
    <t>1位リーグ</t>
    <rPh sb="1" eb="2">
      <t>イ</t>
    </rPh>
    <phoneticPr fontId="1"/>
  </si>
  <si>
    <t>2位リーグ</t>
    <rPh sb="1" eb="2">
      <t>イ</t>
    </rPh>
    <phoneticPr fontId="1"/>
  </si>
  <si>
    <t>1　A1</t>
    <phoneticPr fontId="1"/>
  </si>
  <si>
    <t>1　A2</t>
    <phoneticPr fontId="1"/>
  </si>
  <si>
    <t>2　B1</t>
    <phoneticPr fontId="1"/>
  </si>
  <si>
    <t>2　B2</t>
    <phoneticPr fontId="1"/>
  </si>
  <si>
    <t>3　C1</t>
    <phoneticPr fontId="1"/>
  </si>
  <si>
    <t>3　C2</t>
    <phoneticPr fontId="1"/>
  </si>
  <si>
    <t>4　D1</t>
    <phoneticPr fontId="1"/>
  </si>
  <si>
    <t>4　D2</t>
    <phoneticPr fontId="1"/>
  </si>
  <si>
    <t>3位リーグ</t>
    <rPh sb="1" eb="2">
      <t>イ</t>
    </rPh>
    <phoneticPr fontId="1"/>
  </si>
  <si>
    <t>4位リーグ</t>
    <rPh sb="1" eb="2">
      <t>イ</t>
    </rPh>
    <phoneticPr fontId="1"/>
  </si>
  <si>
    <t>1　A3</t>
    <phoneticPr fontId="1"/>
  </si>
  <si>
    <t>1　A4</t>
    <phoneticPr fontId="1"/>
  </si>
  <si>
    <t>2　B3</t>
    <phoneticPr fontId="1"/>
  </si>
  <si>
    <t>2　B4</t>
    <phoneticPr fontId="1"/>
  </si>
  <si>
    <t>3　C3</t>
    <phoneticPr fontId="1"/>
  </si>
  <si>
    <t>3　C4</t>
    <phoneticPr fontId="1"/>
  </si>
  <si>
    <t>4　D3</t>
    <phoneticPr fontId="1"/>
  </si>
  <si>
    <t>4　D4</t>
    <phoneticPr fontId="1"/>
  </si>
  <si>
    <t>最終結果</t>
    <rPh sb="0" eb="2">
      <t>サイシュウ</t>
    </rPh>
    <rPh sb="2" eb="4">
      <t>ケッカ</t>
    </rPh>
    <phoneticPr fontId="1"/>
  </si>
  <si>
    <t>優勝</t>
    <rPh sb="0" eb="2">
      <t>ユウショウ</t>
    </rPh>
    <phoneticPr fontId="1"/>
  </si>
  <si>
    <t>準優勝</t>
    <rPh sb="0" eb="3">
      <t>ジュンユウショウ</t>
    </rPh>
    <phoneticPr fontId="1"/>
  </si>
  <si>
    <t>第3位</t>
    <rPh sb="0" eb="1">
      <t>ダイ</t>
    </rPh>
    <rPh sb="2" eb="3">
      <t>イ</t>
    </rPh>
    <phoneticPr fontId="1"/>
  </si>
  <si>
    <t>第4位</t>
    <rPh sb="0" eb="1">
      <t>ダイ</t>
    </rPh>
    <rPh sb="2" eb="3">
      <t>イ</t>
    </rPh>
    <phoneticPr fontId="1"/>
  </si>
  <si>
    <t>1位リーグ</t>
    <rPh sb="1" eb="2">
      <t>イリーグ</t>
    </rPh>
    <phoneticPr fontId="1"/>
  </si>
  <si>
    <t>2位リーグ</t>
    <rPh sb="1" eb="2">
      <t>イリーグ</t>
    </rPh>
    <phoneticPr fontId="1"/>
  </si>
  <si>
    <t>3位リーグ</t>
    <rPh sb="1" eb="2">
      <t>イリーグ</t>
    </rPh>
    <phoneticPr fontId="1"/>
  </si>
  <si>
    <t>4位リーグ</t>
    <rPh sb="1" eb="2">
      <t>イリーグ</t>
    </rPh>
    <phoneticPr fontId="1"/>
  </si>
  <si>
    <t xml:space="preserve">← ※中央から上に結果入力 </t>
    <rPh sb="3" eb="5">
      <t>チュウ</t>
    </rPh>
    <rPh sb="7" eb="8">
      <t>ウエ</t>
    </rPh>
    <rPh sb="9" eb="11">
      <t>ケッカ</t>
    </rPh>
    <rPh sb="11" eb="13">
      <t>ニュウリョク</t>
    </rPh>
    <phoneticPr fontId="1"/>
  </si>
  <si>
    <t xml:space="preserve">↑ ※要項から自動反映 </t>
    <rPh sb="3" eb="5">
      <t>ヨウコ</t>
    </rPh>
    <rPh sb="7" eb="11">
      <t>ジドウ</t>
    </rPh>
    <phoneticPr fontId="1"/>
  </si>
  <si>
    <t>チーム名</t>
    <phoneticPr fontId="1"/>
  </si>
  <si>
    <t xml:space="preserve"> ※要項対戦表入力で予選,決勝リーグ 自動反映 </t>
    <rPh sb="2" eb="4">
      <t>ヨウコ</t>
    </rPh>
    <rPh sb="4" eb="7">
      <t>タイセンヒョウ</t>
    </rPh>
    <rPh sb="7" eb="9">
      <t>ニュウリョク</t>
    </rPh>
    <rPh sb="10" eb="12">
      <t>ヨセn</t>
    </rPh>
    <rPh sb="13" eb="15">
      <t>ケッショウ</t>
    </rPh>
    <rPh sb="19" eb="23">
      <t>ジドウ</t>
    </rPh>
    <phoneticPr fontId="1"/>
  </si>
  <si>
    <t>7月29日　日程</t>
    <rPh sb="1" eb="2">
      <t>ガツ</t>
    </rPh>
    <rPh sb="4" eb="5">
      <t>ニチ</t>
    </rPh>
    <rPh sb="6" eb="8">
      <t>ニッテイ</t>
    </rPh>
    <phoneticPr fontId="1"/>
  </si>
  <si>
    <t>大会名、ピッチ、チーム名　自動反映</t>
    <rPh sb="0" eb="3">
      <t>タイカイメ</t>
    </rPh>
    <rPh sb="13" eb="15">
      <t>ジドウ</t>
    </rPh>
    <rPh sb="15" eb="17">
      <t>ハンエイ</t>
    </rPh>
    <phoneticPr fontId="1"/>
  </si>
  <si>
    <t>7月28日　日程</t>
    <rPh sb="1" eb="2">
      <t>ガツ</t>
    </rPh>
    <rPh sb="4" eb="5">
      <t>ニチ</t>
    </rPh>
    <rPh sb="6" eb="8">
      <t>ニッテイ</t>
    </rPh>
    <phoneticPr fontId="1"/>
  </si>
  <si>
    <t>八戸FC</t>
    <rPh sb="0" eb="2">
      <t>ハチノヘ</t>
    </rPh>
    <phoneticPr fontId="1"/>
  </si>
  <si>
    <t>ASP</t>
    <phoneticPr fontId="1"/>
  </si>
  <si>
    <t>3番ピッチ</t>
    <rPh sb="1" eb="2">
      <t>バン</t>
    </rPh>
    <phoneticPr fontId="1"/>
  </si>
  <si>
    <t>３番ピッチ</t>
    <rPh sb="1" eb="2">
      <t>バン</t>
    </rPh>
    <phoneticPr fontId="1"/>
  </si>
  <si>
    <t>RENUOVENS OGASA FOOTBALLCLUN</t>
    <phoneticPr fontId="1"/>
  </si>
  <si>
    <t>MIRUMAE.FC</t>
    <phoneticPr fontId="1"/>
  </si>
  <si>
    <t>2026東北U-14選手権交流大会組合せ</t>
    <rPh sb="4" eb="6">
      <t>トウホク</t>
    </rPh>
    <rPh sb="10" eb="12">
      <t>センシュ</t>
    </rPh>
    <rPh sb="12" eb="13">
      <t>ケン</t>
    </rPh>
    <rPh sb="13" eb="15">
      <t>コウリュウ</t>
    </rPh>
    <rPh sb="15" eb="17">
      <t>タイカイ</t>
    </rPh>
    <rPh sb="17" eb="19">
      <t>クミアワ</t>
    </rPh>
    <phoneticPr fontId="1"/>
  </si>
  <si>
    <t>7月27日　日程</t>
    <rPh sb="1" eb="2">
      <t>ガツ</t>
    </rPh>
    <rPh sb="4" eb="5">
      <t>ニチ</t>
    </rPh>
    <rPh sb="6" eb="8">
      <t>ニッテイ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</si>
</sst>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HG丸ｺﾞｼｯｸM-PRO"/>
      <family val="2"/>
      <charset val="128"/>
    </font>
    <font>
      <sz val="12"/>
      <color theme="1"/>
      <name val="HG丸ｺﾞｼｯｸM-PRO"/>
      <family val="2"/>
      <charset val="128"/>
    </font>
    <font>
      <sz val="20"/>
      <color theme="1"/>
      <name val="HG丸ｺﾞｼｯｸM-PRO"/>
      <family val="2"/>
      <charset val="128"/>
    </font>
    <font>
      <sz val="36"/>
      <color theme="1"/>
      <name val="HG丸ｺﾞｼｯｸM-PRO"/>
      <family val="2"/>
      <charset val="128"/>
    </font>
    <font>
      <b/>
      <sz val="26"/>
      <color theme="1"/>
      <name val="HG丸ｺﾞｼｯｸM-PRO"/>
      <family val="2"/>
      <charset val="128"/>
    </font>
    <font>
      <sz val="8"/>
      <color theme="1"/>
      <name val="游ゴシック"/>
      <family val="2"/>
      <charset val="128"/>
      <scheme val="minor"/>
    </font>
    <font>
      <sz val="24"/>
      <color theme="1"/>
      <name val="HG丸ｺﾞｼｯｸM-PRO"/>
      <family val="2"/>
      <charset val="128"/>
    </font>
    <font>
      <sz val="28"/>
      <color theme="1"/>
      <name val="HG丸ｺﾞｼｯｸM-PRO"/>
      <family val="2"/>
      <charset val="128"/>
    </font>
    <font>
      <b/>
      <sz val="28"/>
      <color theme="1"/>
      <name val="HG丸ｺﾞｼｯｸM-PRO"/>
      <family val="2"/>
      <charset val="128"/>
    </font>
    <font>
      <b/>
      <sz val="36"/>
      <color theme="1"/>
      <name val="HG丸ｺﾞｼｯｸM-PRO"/>
      <family val="2"/>
      <charset val="128"/>
    </font>
    <font>
      <sz val="32"/>
      <color theme="1"/>
      <name val="HG丸ｺﾞｼｯｸM-PRO"/>
      <family val="2"/>
      <charset val="128"/>
    </font>
    <font>
      <b/>
      <sz val="32"/>
      <color theme="1"/>
      <name val="HG丸ｺﾞｼｯｸM-PRO"/>
      <family val="2"/>
      <charset val="128"/>
    </font>
    <font>
      <sz val="28"/>
      <color rgb="FFFF0000"/>
      <name val="HG丸ｺﾞｼｯｸM-PRO"/>
      <family val="2"/>
      <charset val="128"/>
    </font>
    <font>
      <sz val="80"/>
      <color theme="1"/>
      <name val="ＭＳ 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26"/>
      <color theme="1"/>
      <name val="HG丸ｺﾞｼｯｸM-PRO"/>
      <family val="2"/>
      <charset val="128"/>
    </font>
    <font>
      <sz val="12"/>
      <color rgb="FFFF0000"/>
      <name val="游ゴシック"/>
      <family val="2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24"/>
      <color theme="1"/>
      <name val="游ゴシック Light"/>
      <family val="3"/>
      <charset val="128"/>
      <scheme val="major"/>
    </font>
    <font>
      <b/>
      <sz val="12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</fills>
  <borders count="40">
    <border>
      <left/>
      <right/>
      <top/>
      <bottom/>
      <diagonal/>
    </border>
    <border>
      <left/>
      <right style="thin">
        <color theme="3" tint="0.59996337778862885"/>
      </right>
      <top/>
      <bottom/>
      <diagonal/>
    </border>
    <border>
      <left/>
      <right style="thin">
        <color indexed="64"/>
      </right>
      <top/>
      <bottom style="dashed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theme="3" tint="0.59996337778862885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theme="3" tint="0.59996337778862885"/>
      </right>
      <top style="medium">
        <color indexed="64"/>
      </top>
      <bottom/>
      <diagonal/>
    </border>
    <border>
      <left/>
      <right style="thin">
        <color theme="3" tint="0.59996337778862885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ashed">
        <color theme="3" tint="0.59996337778862885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3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14" fillId="0" borderId="0" xfId="0" applyFont="1">
      <alignment vertical="center"/>
    </xf>
    <xf numFmtId="0" fontId="7" fillId="0" borderId="37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5" borderId="22" xfId="0" applyFont="1" applyFill="1" applyBorder="1" applyAlignment="1">
      <alignment horizontal="center" vertical="center"/>
    </xf>
    <xf numFmtId="0" fontId="12" fillId="5" borderId="31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32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30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2" fillId="5" borderId="33" xfId="0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8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7" fillId="5" borderId="23" xfId="0" applyFont="1" applyFill="1" applyBorder="1" applyAlignment="1">
      <alignment horizontal="center" vertical="center"/>
    </xf>
    <xf numFmtId="0" fontId="17" fillId="5" borderId="31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33" xfId="0" applyFont="1" applyFill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32" xfId="0" applyFont="1" applyFill="1" applyBorder="1" applyAlignment="1">
      <alignment horizontal="center" vertical="center"/>
    </xf>
    <xf numFmtId="49" fontId="17" fillId="5" borderId="23" xfId="0" applyNumberFormat="1" applyFont="1" applyFill="1" applyBorder="1" applyAlignment="1">
      <alignment horizontal="center" vertical="center"/>
    </xf>
    <xf numFmtId="49" fontId="17" fillId="5" borderId="31" xfId="0" applyNumberFormat="1" applyFont="1" applyFill="1" applyBorder="1" applyAlignment="1">
      <alignment horizontal="center" vertical="center"/>
    </xf>
    <xf numFmtId="49" fontId="17" fillId="5" borderId="26" xfId="0" applyNumberFormat="1" applyFont="1" applyFill="1" applyBorder="1" applyAlignment="1">
      <alignment horizontal="center" vertical="center"/>
    </xf>
    <xf numFmtId="49" fontId="17" fillId="5" borderId="33" xfId="0" applyNumberFormat="1" applyFont="1" applyFill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A43C7-419D-1341-9615-39CBE37A4A04}">
  <dimension ref="A1:AU46"/>
  <sheetViews>
    <sheetView tabSelected="1" view="pageBreakPreview" zoomScale="57" zoomScaleNormal="96" zoomScaleSheetLayoutView="57" workbookViewId="0">
      <selection activeCell="J14" sqref="J14"/>
    </sheetView>
  </sheetViews>
  <sheetFormatPr defaultColWidth="7.5546875" defaultRowHeight="19.5" x14ac:dyDescent="0.4"/>
  <cols>
    <col min="1" max="22" width="8.77734375" customWidth="1"/>
    <col min="23" max="23" width="2.6640625" customWidth="1"/>
  </cols>
  <sheetData>
    <row r="1" spans="1:47" ht="47.25" customHeight="1" thickBot="1" x14ac:dyDescent="0.45">
      <c r="B1" s="143" t="s">
        <v>80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5"/>
    </row>
    <row r="2" spans="1:47" x14ac:dyDescent="0.4">
      <c r="A2" s="4" t="s">
        <v>15</v>
      </c>
      <c r="B2" s="121" t="s">
        <v>16</v>
      </c>
      <c r="C2" s="121"/>
      <c r="D2" s="4"/>
      <c r="E2" s="4"/>
      <c r="F2" s="4"/>
      <c r="G2" s="4"/>
      <c r="H2" s="4"/>
      <c r="I2" s="4"/>
      <c r="J2" s="4"/>
      <c r="K2" s="4"/>
      <c r="L2" s="4" t="s">
        <v>17</v>
      </c>
      <c r="M2" s="121" t="s">
        <v>76</v>
      </c>
      <c r="N2" s="121"/>
      <c r="X2" s="128" t="s">
        <v>70</v>
      </c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</row>
    <row r="3" spans="1:47" ht="20.100000000000001" customHeight="1" x14ac:dyDescent="0.4">
      <c r="A3" s="2"/>
      <c r="B3" s="2">
        <v>1</v>
      </c>
      <c r="C3" s="2">
        <v>2</v>
      </c>
      <c r="D3" s="2">
        <v>3</v>
      </c>
      <c r="E3" s="2">
        <v>4</v>
      </c>
      <c r="F3" s="2" t="s">
        <v>18</v>
      </c>
      <c r="G3" s="2" t="s">
        <v>19</v>
      </c>
      <c r="H3" s="2" t="s">
        <v>20</v>
      </c>
      <c r="I3" s="8" t="s">
        <v>21</v>
      </c>
      <c r="J3" s="2" t="s">
        <v>22</v>
      </c>
      <c r="K3" s="4"/>
      <c r="L3" s="2"/>
      <c r="M3" s="2">
        <v>1</v>
      </c>
      <c r="N3" s="2">
        <v>2</v>
      </c>
      <c r="O3" s="2">
        <v>3</v>
      </c>
      <c r="P3" s="2">
        <v>4</v>
      </c>
      <c r="Q3" s="2" t="s">
        <v>18</v>
      </c>
      <c r="R3" s="2" t="s">
        <v>19</v>
      </c>
      <c r="S3" s="2" t="s">
        <v>20</v>
      </c>
      <c r="T3" s="8" t="s">
        <v>21</v>
      </c>
      <c r="U3" s="2" t="s">
        <v>22</v>
      </c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x14ac:dyDescent="0.4">
      <c r="A4" s="9"/>
      <c r="B4" s="2" t="s">
        <v>23</v>
      </c>
      <c r="C4" s="2"/>
      <c r="D4" s="2"/>
      <c r="E4" s="2"/>
      <c r="F4" s="2"/>
      <c r="G4" s="2"/>
      <c r="H4" s="2"/>
      <c r="I4" s="2"/>
      <c r="J4" s="2"/>
      <c r="K4" s="4"/>
      <c r="L4" s="9"/>
      <c r="M4" s="2" t="s">
        <v>23</v>
      </c>
      <c r="N4" s="2"/>
      <c r="O4" s="2"/>
      <c r="P4" s="2"/>
      <c r="Q4" s="2"/>
      <c r="R4" s="2"/>
      <c r="S4" s="2"/>
      <c r="T4" s="2"/>
      <c r="U4" s="2"/>
      <c r="X4" s="123" t="s">
        <v>72</v>
      </c>
      <c r="Y4" s="123"/>
      <c r="Z4" s="123"/>
      <c r="AA4" s="123"/>
      <c r="AB4" s="123"/>
      <c r="AC4" s="123"/>
      <c r="AD4" s="123"/>
      <c r="AE4" s="123"/>
      <c r="AF4" s="123"/>
      <c r="AG4" s="123"/>
      <c r="AH4" s="123"/>
    </row>
    <row r="5" spans="1:47" x14ac:dyDescent="0.4">
      <c r="A5" s="9"/>
      <c r="B5" s="2"/>
      <c r="C5" s="2" t="s">
        <v>23</v>
      </c>
      <c r="D5" s="2"/>
      <c r="E5" s="2"/>
      <c r="F5" s="2"/>
      <c r="G5" s="2"/>
      <c r="H5" s="2"/>
      <c r="I5" s="2"/>
      <c r="J5" s="2"/>
      <c r="K5" s="4"/>
      <c r="L5" s="9"/>
      <c r="M5" s="2"/>
      <c r="N5" s="2" t="s">
        <v>23</v>
      </c>
      <c r="O5" s="2"/>
      <c r="P5" s="2"/>
      <c r="Q5" s="2"/>
      <c r="R5" s="2"/>
      <c r="S5" s="2"/>
      <c r="T5" s="2"/>
      <c r="U5" s="2"/>
    </row>
    <row r="6" spans="1:47" x14ac:dyDescent="0.4">
      <c r="A6" s="9"/>
      <c r="B6" s="2"/>
      <c r="C6" s="2"/>
      <c r="D6" s="2" t="s">
        <v>23</v>
      </c>
      <c r="E6" s="2"/>
      <c r="F6" s="2"/>
      <c r="G6" s="2"/>
      <c r="H6" s="2"/>
      <c r="I6" s="2"/>
      <c r="J6" s="2"/>
      <c r="K6" s="4"/>
      <c r="L6" s="9"/>
      <c r="M6" s="2"/>
      <c r="N6" s="2"/>
      <c r="O6" s="2" t="s">
        <v>23</v>
      </c>
      <c r="P6" s="2"/>
      <c r="Q6" s="2"/>
      <c r="R6" s="2"/>
      <c r="S6" s="2"/>
      <c r="T6" s="2"/>
      <c r="U6" s="2"/>
    </row>
    <row r="7" spans="1:47" x14ac:dyDescent="0.4">
      <c r="A7" s="9"/>
      <c r="B7" s="2"/>
      <c r="C7" s="2"/>
      <c r="D7" s="2"/>
      <c r="E7" s="2" t="s">
        <v>23</v>
      </c>
      <c r="F7" s="2"/>
      <c r="G7" s="2"/>
      <c r="H7" s="2"/>
      <c r="I7" s="2"/>
      <c r="J7" s="2"/>
      <c r="K7" s="4"/>
      <c r="L7" s="9"/>
      <c r="M7" s="2"/>
      <c r="N7" s="2"/>
      <c r="O7" s="2"/>
      <c r="P7" s="2" t="s">
        <v>23</v>
      </c>
      <c r="Q7" s="2"/>
      <c r="R7" s="2"/>
      <c r="S7" s="2"/>
      <c r="T7" s="2"/>
      <c r="U7" s="2"/>
    </row>
    <row r="8" spans="1:47" ht="20.100000000000001" customHeight="1" x14ac:dyDescent="0.4">
      <c r="A8" s="4" t="s">
        <v>24</v>
      </c>
      <c r="B8" s="129" t="s">
        <v>25</v>
      </c>
      <c r="C8" s="129"/>
      <c r="D8" s="4"/>
      <c r="E8" s="4"/>
      <c r="F8" s="4"/>
      <c r="G8" s="4"/>
      <c r="H8" s="4"/>
      <c r="I8" s="4"/>
      <c r="J8" s="4"/>
      <c r="K8" s="4"/>
      <c r="L8" s="4" t="s">
        <v>26</v>
      </c>
      <c r="M8" s="129" t="s">
        <v>27</v>
      </c>
      <c r="N8" s="129"/>
      <c r="O8" s="4"/>
      <c r="P8" s="4"/>
      <c r="Q8" s="4"/>
      <c r="R8" s="4"/>
      <c r="S8" s="4"/>
      <c r="T8" s="4"/>
      <c r="U8" s="4"/>
    </row>
    <row r="9" spans="1:47" x14ac:dyDescent="0.4">
      <c r="A9" s="2"/>
      <c r="B9" s="2">
        <v>1</v>
      </c>
      <c r="C9" s="2">
        <v>2</v>
      </c>
      <c r="D9" s="2">
        <v>3</v>
      </c>
      <c r="E9" s="2">
        <v>4</v>
      </c>
      <c r="F9" s="2" t="s">
        <v>18</v>
      </c>
      <c r="G9" s="2" t="s">
        <v>19</v>
      </c>
      <c r="H9" s="2" t="s">
        <v>20</v>
      </c>
      <c r="I9" s="8" t="s">
        <v>21</v>
      </c>
      <c r="J9" s="2" t="s">
        <v>22</v>
      </c>
      <c r="K9" s="4"/>
      <c r="L9" s="2"/>
      <c r="M9" s="2">
        <v>1</v>
      </c>
      <c r="N9" s="2">
        <v>2</v>
      </c>
      <c r="O9" s="2">
        <v>3</v>
      </c>
      <c r="P9" s="2">
        <v>4</v>
      </c>
      <c r="Q9" s="2" t="s">
        <v>18</v>
      </c>
      <c r="R9" s="2" t="s">
        <v>19</v>
      </c>
      <c r="S9" s="2" t="s">
        <v>20</v>
      </c>
      <c r="T9" s="8" t="s">
        <v>21</v>
      </c>
      <c r="U9" s="2" t="s">
        <v>22</v>
      </c>
    </row>
    <row r="10" spans="1:47" x14ac:dyDescent="0.4">
      <c r="A10" s="9"/>
      <c r="B10" s="2" t="s">
        <v>23</v>
      </c>
      <c r="C10" s="2"/>
      <c r="D10" s="2"/>
      <c r="E10" s="2"/>
      <c r="F10" s="2"/>
      <c r="G10" s="2"/>
      <c r="H10" s="2"/>
      <c r="I10" s="2"/>
      <c r="J10" s="2"/>
      <c r="K10" s="4"/>
      <c r="L10" s="9"/>
      <c r="M10" s="2" t="s">
        <v>23</v>
      </c>
      <c r="N10" s="2"/>
      <c r="O10" s="2"/>
      <c r="P10" s="2"/>
      <c r="Q10" s="2"/>
      <c r="R10" s="2"/>
      <c r="S10" s="2"/>
      <c r="T10" s="2"/>
      <c r="U10" s="2"/>
    </row>
    <row r="11" spans="1:47" x14ac:dyDescent="0.4">
      <c r="A11" s="9"/>
      <c r="B11" s="2"/>
      <c r="C11" s="2" t="s">
        <v>23</v>
      </c>
      <c r="D11" s="2"/>
      <c r="E11" s="2"/>
      <c r="F11" s="2"/>
      <c r="G11" s="2"/>
      <c r="H11" s="2"/>
      <c r="I11" s="2"/>
      <c r="J11" s="2"/>
      <c r="K11" s="4"/>
      <c r="L11" s="9"/>
      <c r="M11" s="2"/>
      <c r="N11" s="2" t="s">
        <v>23</v>
      </c>
      <c r="O11" s="2"/>
      <c r="P11" s="2"/>
      <c r="Q11" s="2"/>
      <c r="R11" s="2"/>
      <c r="S11" s="2"/>
      <c r="T11" s="2"/>
      <c r="U11" s="2"/>
    </row>
    <row r="12" spans="1:47" x14ac:dyDescent="0.4">
      <c r="A12" s="9"/>
      <c r="B12" s="2"/>
      <c r="C12" s="2"/>
      <c r="D12" s="2" t="s">
        <v>23</v>
      </c>
      <c r="E12" s="2"/>
      <c r="F12" s="2"/>
      <c r="G12" s="2"/>
      <c r="H12" s="2"/>
      <c r="I12" s="2"/>
      <c r="J12" s="2"/>
      <c r="K12" s="4"/>
      <c r="L12" s="9"/>
      <c r="M12" s="2"/>
      <c r="N12" s="2"/>
      <c r="O12" s="2" t="s">
        <v>23</v>
      </c>
      <c r="P12" s="2"/>
      <c r="Q12" s="2"/>
      <c r="R12" s="2"/>
      <c r="S12" s="2"/>
      <c r="T12" s="2"/>
      <c r="U12" s="2"/>
    </row>
    <row r="13" spans="1:47" x14ac:dyDescent="0.4">
      <c r="A13" s="9"/>
      <c r="B13" s="2"/>
      <c r="C13" s="2"/>
      <c r="D13" s="2"/>
      <c r="E13" s="2" t="s">
        <v>23</v>
      </c>
      <c r="F13" s="2"/>
      <c r="G13" s="2"/>
      <c r="H13" s="2"/>
      <c r="I13" s="2"/>
      <c r="J13" s="2"/>
      <c r="K13" s="4"/>
      <c r="L13" s="9"/>
      <c r="M13" s="2"/>
      <c r="N13" s="2"/>
      <c r="O13" s="2"/>
      <c r="P13" s="2" t="s">
        <v>23</v>
      </c>
      <c r="Q13" s="2"/>
      <c r="R13" s="2"/>
      <c r="S13" s="2"/>
      <c r="T13" s="2"/>
      <c r="U13" s="2"/>
    </row>
    <row r="14" spans="1:47" x14ac:dyDescent="0.4">
      <c r="J14" s="146"/>
    </row>
    <row r="15" spans="1:47" x14ac:dyDescent="0.4">
      <c r="A15" t="s">
        <v>81</v>
      </c>
      <c r="D15" t="s">
        <v>73</v>
      </c>
      <c r="H15" t="s">
        <v>71</v>
      </c>
    </row>
    <row r="16" spans="1:47" x14ac:dyDescent="0.4">
      <c r="A16" s="120" t="s">
        <v>28</v>
      </c>
      <c r="B16" s="120"/>
      <c r="C16" s="120"/>
      <c r="D16" s="5">
        <v>0.375</v>
      </c>
      <c r="E16" s="118" t="s">
        <v>29</v>
      </c>
      <c r="F16" s="118"/>
      <c r="G16" s="119">
        <v>0.375</v>
      </c>
      <c r="H16" s="119"/>
      <c r="I16" s="118" t="s">
        <v>30</v>
      </c>
      <c r="J16" s="118"/>
      <c r="K16" s="118"/>
      <c r="L16" s="5"/>
      <c r="M16" s="118"/>
      <c r="N16" s="118"/>
    </row>
    <row r="17" spans="1:21" x14ac:dyDescent="0.4">
      <c r="A17" s="5">
        <v>0.45833333333333331</v>
      </c>
      <c r="B17" s="118" t="s">
        <v>31</v>
      </c>
      <c r="C17" s="118"/>
      <c r="D17" s="5">
        <v>0.42708333333333331</v>
      </c>
      <c r="E17" s="118" t="s">
        <v>32</v>
      </c>
      <c r="F17" s="118"/>
      <c r="G17" s="119">
        <v>0.42708333333333331</v>
      </c>
      <c r="H17" s="119"/>
      <c r="I17" s="118" t="s">
        <v>33</v>
      </c>
      <c r="J17" s="118"/>
      <c r="K17" s="118"/>
      <c r="L17" s="5"/>
      <c r="M17" s="118"/>
      <c r="N17" s="118"/>
    </row>
    <row r="18" spans="1:21" x14ac:dyDescent="0.4">
      <c r="A18" s="5">
        <v>0.51041666666666663</v>
      </c>
      <c r="B18" s="118" t="s">
        <v>34</v>
      </c>
      <c r="C18" s="118"/>
      <c r="D18" s="120" t="s">
        <v>28</v>
      </c>
      <c r="E18" s="120"/>
      <c r="F18" s="120"/>
      <c r="G18" s="119">
        <v>0.5</v>
      </c>
      <c r="H18" s="119"/>
      <c r="I18" s="118" t="s">
        <v>35</v>
      </c>
      <c r="J18" s="118"/>
      <c r="K18" s="118"/>
      <c r="M18" s="6"/>
    </row>
    <row r="19" spans="1:21" x14ac:dyDescent="0.4">
      <c r="A19" s="120" t="s">
        <v>28</v>
      </c>
      <c r="B19" s="120"/>
      <c r="C19" s="120"/>
      <c r="D19" t="s">
        <v>36</v>
      </c>
      <c r="G19" s="119">
        <v>0.55208333333333337</v>
      </c>
      <c r="H19" s="120"/>
      <c r="I19" s="118" t="s">
        <v>37</v>
      </c>
      <c r="J19" s="118"/>
      <c r="K19" s="118"/>
      <c r="L19" s="5"/>
      <c r="M19" s="118"/>
      <c r="N19" s="118"/>
    </row>
    <row r="20" spans="1:21" x14ac:dyDescent="0.4">
      <c r="A20" s="5">
        <v>0.58333333333333337</v>
      </c>
      <c r="B20" s="118" t="s">
        <v>30</v>
      </c>
      <c r="C20" s="118"/>
      <c r="D20" s="5">
        <v>0.54166666666666663</v>
      </c>
      <c r="E20" s="118" t="s">
        <v>31</v>
      </c>
      <c r="F20" s="118"/>
      <c r="G20" s="120" t="s">
        <v>28</v>
      </c>
      <c r="H20" s="120"/>
      <c r="I20" s="120"/>
      <c r="J20" s="120"/>
      <c r="K20" s="120"/>
      <c r="L20" s="5"/>
      <c r="M20" s="118"/>
      <c r="N20" s="118"/>
    </row>
    <row r="21" spans="1:21" x14ac:dyDescent="0.4">
      <c r="A21" s="5">
        <v>0.63541666666666663</v>
      </c>
      <c r="B21" s="118" t="s">
        <v>33</v>
      </c>
      <c r="C21" s="118"/>
      <c r="D21" s="5">
        <v>0.59375</v>
      </c>
      <c r="E21" s="118" t="s">
        <v>34</v>
      </c>
      <c r="F21" s="118"/>
      <c r="L21" s="5"/>
      <c r="M21" s="118"/>
      <c r="N21" s="118"/>
    </row>
    <row r="22" spans="1:21" x14ac:dyDescent="0.4">
      <c r="A22" s="119" t="s">
        <v>28</v>
      </c>
      <c r="B22" s="119"/>
      <c r="C22" s="119"/>
      <c r="D22" s="120" t="s">
        <v>28</v>
      </c>
      <c r="E22" s="120"/>
      <c r="F22" s="120"/>
      <c r="L22" s="5"/>
      <c r="M22" s="118"/>
      <c r="N22" s="118"/>
    </row>
    <row r="24" spans="1:21" x14ac:dyDescent="0.4">
      <c r="A24" s="10" t="s">
        <v>38</v>
      </c>
      <c r="B24" s="121" t="s">
        <v>27</v>
      </c>
      <c r="C24" s="121"/>
      <c r="D24" s="4"/>
      <c r="E24" s="4"/>
      <c r="F24" s="4"/>
      <c r="G24" s="4"/>
      <c r="H24" s="4"/>
      <c r="I24" s="4"/>
      <c r="J24" s="4"/>
      <c r="L24" s="11" t="s">
        <v>39</v>
      </c>
      <c r="M24" s="121" t="s">
        <v>25</v>
      </c>
      <c r="N24" s="121"/>
      <c r="O24" s="4"/>
      <c r="P24" s="4"/>
      <c r="Q24" s="4"/>
      <c r="R24" s="4"/>
      <c r="S24" s="4"/>
      <c r="T24" s="4"/>
      <c r="U24" s="4"/>
    </row>
    <row r="25" spans="1:21" x14ac:dyDescent="0.4">
      <c r="A25" s="2"/>
      <c r="B25" s="2">
        <v>1</v>
      </c>
      <c r="C25" s="2">
        <v>2</v>
      </c>
      <c r="D25" s="2">
        <v>3</v>
      </c>
      <c r="E25" s="2">
        <v>4</v>
      </c>
      <c r="F25" s="2" t="s">
        <v>18</v>
      </c>
      <c r="G25" s="2" t="s">
        <v>19</v>
      </c>
      <c r="H25" s="2" t="s">
        <v>20</v>
      </c>
      <c r="I25" s="8" t="s">
        <v>21</v>
      </c>
      <c r="J25" s="2" t="s">
        <v>22</v>
      </c>
      <c r="L25" s="2"/>
      <c r="M25" s="2">
        <v>1</v>
      </c>
      <c r="N25" s="2">
        <v>2</v>
      </c>
      <c r="O25" s="2">
        <v>3</v>
      </c>
      <c r="P25" s="2">
        <v>4</v>
      </c>
      <c r="Q25" s="2" t="s">
        <v>18</v>
      </c>
      <c r="R25" s="2" t="s">
        <v>19</v>
      </c>
      <c r="S25" s="2" t="s">
        <v>20</v>
      </c>
      <c r="T25" s="8" t="s">
        <v>21</v>
      </c>
      <c r="U25" s="2" t="s">
        <v>22</v>
      </c>
    </row>
    <row r="26" spans="1:21" x14ac:dyDescent="0.4">
      <c r="A26" s="9" t="s">
        <v>40</v>
      </c>
      <c r="B26" s="2" t="s">
        <v>23</v>
      </c>
      <c r="C26" s="2"/>
      <c r="D26" s="2"/>
      <c r="E26" s="2"/>
      <c r="F26" s="2"/>
      <c r="G26" s="2"/>
      <c r="H26" s="2"/>
      <c r="I26" s="2"/>
      <c r="J26" s="2"/>
      <c r="L26" s="9" t="s">
        <v>41</v>
      </c>
      <c r="M26" s="2" t="s">
        <v>23</v>
      </c>
      <c r="N26" s="2"/>
      <c r="O26" s="2"/>
      <c r="P26" s="2"/>
      <c r="Q26" s="2"/>
      <c r="R26" s="2"/>
      <c r="S26" s="2"/>
      <c r="T26" s="2"/>
      <c r="U26" s="2"/>
    </row>
    <row r="27" spans="1:21" x14ac:dyDescent="0.4">
      <c r="A27" s="9" t="s">
        <v>42</v>
      </c>
      <c r="B27" s="2"/>
      <c r="C27" s="2" t="s">
        <v>23</v>
      </c>
      <c r="D27" s="2"/>
      <c r="E27" s="2"/>
      <c r="F27" s="2"/>
      <c r="G27" s="2"/>
      <c r="H27" s="2"/>
      <c r="I27" s="2"/>
      <c r="J27" s="2"/>
      <c r="L27" s="9" t="s">
        <v>43</v>
      </c>
      <c r="M27" s="2"/>
      <c r="N27" s="2" t="s">
        <v>23</v>
      </c>
      <c r="O27" s="2"/>
      <c r="P27" s="2"/>
      <c r="Q27" s="2"/>
      <c r="R27" s="2"/>
      <c r="S27" s="2"/>
      <c r="T27" s="2"/>
      <c r="U27" s="2"/>
    </row>
    <row r="28" spans="1:21" x14ac:dyDescent="0.4">
      <c r="A28" s="9" t="s">
        <v>44</v>
      </c>
      <c r="B28" s="2"/>
      <c r="C28" s="2"/>
      <c r="D28" s="2" t="s">
        <v>23</v>
      </c>
      <c r="E28" s="2"/>
      <c r="F28" s="2"/>
      <c r="G28" s="2"/>
      <c r="H28" s="2"/>
      <c r="I28" s="2"/>
      <c r="J28" s="2"/>
      <c r="L28" s="9" t="s">
        <v>45</v>
      </c>
      <c r="M28" s="2"/>
      <c r="N28" s="2"/>
      <c r="O28" s="2" t="s">
        <v>23</v>
      </c>
      <c r="P28" s="2"/>
      <c r="Q28" s="2"/>
      <c r="R28" s="2"/>
      <c r="S28" s="2"/>
      <c r="T28" s="2"/>
      <c r="U28" s="2"/>
    </row>
    <row r="29" spans="1:21" x14ac:dyDescent="0.4">
      <c r="A29" s="9" t="s">
        <v>46</v>
      </c>
      <c r="B29" s="2"/>
      <c r="C29" s="2"/>
      <c r="D29" s="2"/>
      <c r="E29" s="2" t="s">
        <v>23</v>
      </c>
      <c r="F29" s="2"/>
      <c r="G29" s="2"/>
      <c r="H29" s="2"/>
      <c r="I29" s="2"/>
      <c r="J29" s="2"/>
      <c r="L29" s="9" t="s">
        <v>47</v>
      </c>
      <c r="M29" s="2"/>
      <c r="N29" s="2"/>
      <c r="O29" s="2"/>
      <c r="P29" s="2" t="s">
        <v>23</v>
      </c>
      <c r="Q29" s="2"/>
      <c r="R29" s="2"/>
      <c r="S29" s="2"/>
      <c r="T29" s="2"/>
      <c r="U29" s="2"/>
    </row>
    <row r="31" spans="1:21" x14ac:dyDescent="0.4">
      <c r="A31" s="10" t="s">
        <v>48</v>
      </c>
      <c r="B31" s="121" t="s">
        <v>16</v>
      </c>
      <c r="C31" s="121"/>
      <c r="D31" s="4"/>
      <c r="E31" s="4"/>
      <c r="F31" s="4"/>
      <c r="G31" s="4"/>
      <c r="H31" s="4"/>
      <c r="I31" s="4"/>
      <c r="J31" s="4"/>
      <c r="K31" s="4"/>
      <c r="L31" s="10" t="s">
        <v>49</v>
      </c>
      <c r="M31" s="121" t="s">
        <v>77</v>
      </c>
      <c r="N31" s="121"/>
      <c r="O31" s="4"/>
      <c r="P31" s="4"/>
      <c r="Q31" s="4"/>
      <c r="R31" s="4"/>
      <c r="S31" s="4"/>
      <c r="T31" s="4"/>
      <c r="U31" s="4"/>
    </row>
    <row r="32" spans="1:21" x14ac:dyDescent="0.4">
      <c r="A32" s="2"/>
      <c r="B32" s="2">
        <v>1</v>
      </c>
      <c r="C32" s="2">
        <v>2</v>
      </c>
      <c r="D32" s="2">
        <v>3</v>
      </c>
      <c r="E32" s="2">
        <v>4</v>
      </c>
      <c r="F32" s="2" t="s">
        <v>18</v>
      </c>
      <c r="G32" s="2" t="s">
        <v>19</v>
      </c>
      <c r="H32" s="2" t="s">
        <v>20</v>
      </c>
      <c r="I32" s="8" t="s">
        <v>21</v>
      </c>
      <c r="J32" s="2" t="s">
        <v>22</v>
      </c>
      <c r="K32" s="4"/>
      <c r="L32" s="2"/>
      <c r="M32" s="2">
        <v>1</v>
      </c>
      <c r="N32" s="2">
        <v>2</v>
      </c>
      <c r="O32" s="2">
        <v>3</v>
      </c>
      <c r="P32" s="2">
        <v>4</v>
      </c>
      <c r="Q32" s="2" t="s">
        <v>18</v>
      </c>
      <c r="R32" s="2" t="s">
        <v>19</v>
      </c>
      <c r="S32" s="2" t="s">
        <v>20</v>
      </c>
      <c r="T32" s="8" t="s">
        <v>21</v>
      </c>
      <c r="U32" s="2" t="s">
        <v>22</v>
      </c>
    </row>
    <row r="33" spans="1:21" x14ac:dyDescent="0.4">
      <c r="A33" s="9" t="s">
        <v>50</v>
      </c>
      <c r="B33" s="2" t="s">
        <v>23</v>
      </c>
      <c r="C33" s="2"/>
      <c r="D33" s="2"/>
      <c r="E33" s="2"/>
      <c r="F33" s="2"/>
      <c r="G33" s="2"/>
      <c r="H33" s="2"/>
      <c r="I33" s="2"/>
      <c r="J33" s="2"/>
      <c r="K33" s="4"/>
      <c r="L33" s="9" t="s">
        <v>51</v>
      </c>
      <c r="M33" s="2" t="s">
        <v>23</v>
      </c>
      <c r="N33" s="2"/>
      <c r="O33" s="2"/>
      <c r="P33" s="2"/>
      <c r="Q33" s="2"/>
      <c r="R33" s="2"/>
      <c r="S33" s="2"/>
      <c r="T33" s="2"/>
      <c r="U33" s="2"/>
    </row>
    <row r="34" spans="1:21" x14ac:dyDescent="0.4">
      <c r="A34" s="9" t="s">
        <v>52</v>
      </c>
      <c r="B34" s="2"/>
      <c r="C34" s="2" t="s">
        <v>23</v>
      </c>
      <c r="D34" s="2"/>
      <c r="E34" s="2"/>
      <c r="F34" s="2"/>
      <c r="G34" s="2"/>
      <c r="H34" s="2"/>
      <c r="I34" s="2"/>
      <c r="J34" s="2"/>
      <c r="K34" s="4"/>
      <c r="L34" s="9" t="s">
        <v>53</v>
      </c>
      <c r="M34" s="2"/>
      <c r="N34" s="2" t="s">
        <v>23</v>
      </c>
      <c r="O34" s="2"/>
      <c r="P34" s="2"/>
      <c r="Q34" s="2"/>
      <c r="R34" s="2"/>
      <c r="S34" s="2"/>
      <c r="T34" s="2"/>
      <c r="U34" s="2"/>
    </row>
    <row r="35" spans="1:21" x14ac:dyDescent="0.4">
      <c r="A35" s="9" t="s">
        <v>54</v>
      </c>
      <c r="B35" s="2"/>
      <c r="C35" s="2"/>
      <c r="D35" s="2" t="s">
        <v>23</v>
      </c>
      <c r="E35" s="2"/>
      <c r="F35" s="2"/>
      <c r="G35" s="2"/>
      <c r="H35" s="2"/>
      <c r="I35" s="2"/>
      <c r="J35" s="2"/>
      <c r="K35" s="4"/>
      <c r="L35" s="9" t="s">
        <v>55</v>
      </c>
      <c r="M35" s="2"/>
      <c r="N35" s="2"/>
      <c r="O35" s="2" t="s">
        <v>23</v>
      </c>
      <c r="P35" s="2"/>
      <c r="Q35" s="2"/>
      <c r="R35" s="2"/>
      <c r="S35" s="2"/>
      <c r="T35" s="2"/>
      <c r="U35" s="2"/>
    </row>
    <row r="36" spans="1:21" x14ac:dyDescent="0.4">
      <c r="A36" s="9" t="s">
        <v>56</v>
      </c>
      <c r="B36" s="2"/>
      <c r="C36" s="2"/>
      <c r="D36" s="2"/>
      <c r="E36" s="2" t="s">
        <v>23</v>
      </c>
      <c r="F36" s="2"/>
      <c r="G36" s="2"/>
      <c r="H36" s="2"/>
      <c r="I36" s="2"/>
      <c r="J36" s="2"/>
      <c r="K36" s="4"/>
      <c r="L36" s="9" t="s">
        <v>57</v>
      </c>
      <c r="M36" s="2"/>
      <c r="N36" s="2"/>
      <c r="O36" s="2"/>
      <c r="P36" s="2" t="s">
        <v>23</v>
      </c>
      <c r="Q36" s="2"/>
      <c r="R36" s="2"/>
      <c r="S36" s="2"/>
      <c r="T36" s="2"/>
      <c r="U36" s="2"/>
    </row>
    <row r="37" spans="1:21" ht="20.25" thickBot="1" x14ac:dyDescent="0.45">
      <c r="A37" s="3"/>
      <c r="E37" s="4"/>
      <c r="L37" s="3"/>
      <c r="P37" s="4"/>
    </row>
    <row r="38" spans="1:21" ht="20.25" thickBot="1" x14ac:dyDescent="0.45">
      <c r="B38" s="12"/>
      <c r="C38" s="124" t="s">
        <v>58</v>
      </c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6"/>
    </row>
    <row r="39" spans="1:21" x14ac:dyDescent="0.4">
      <c r="A39" s="4"/>
      <c r="B39" s="122" t="s">
        <v>59</v>
      </c>
      <c r="C39" s="122"/>
      <c r="D39" s="122"/>
      <c r="E39" s="12"/>
      <c r="F39" s="127" t="s">
        <v>78</v>
      </c>
      <c r="G39" s="127"/>
      <c r="H39" s="127"/>
      <c r="I39" s="127"/>
      <c r="J39" s="127"/>
      <c r="K39" s="127"/>
      <c r="L39" s="127"/>
      <c r="M39" s="127"/>
      <c r="N39" s="127"/>
      <c r="O39" s="127"/>
      <c r="P39" s="12"/>
    </row>
    <row r="40" spans="1:21" x14ac:dyDescent="0.4">
      <c r="A40" s="4"/>
      <c r="B40" s="122" t="s">
        <v>60</v>
      </c>
      <c r="C40" s="122"/>
      <c r="D40" s="122"/>
      <c r="E40" s="12"/>
      <c r="F40" s="122" t="s">
        <v>74</v>
      </c>
      <c r="G40" s="122"/>
      <c r="H40" s="122"/>
      <c r="I40" s="122"/>
      <c r="J40" s="122"/>
      <c r="K40" s="122"/>
      <c r="L40" s="122"/>
      <c r="M40" s="122"/>
      <c r="N40" s="122"/>
      <c r="O40" s="122"/>
      <c r="P40" s="12"/>
    </row>
    <row r="41" spans="1:21" x14ac:dyDescent="0.4">
      <c r="A41" s="4"/>
      <c r="B41" s="122" t="s">
        <v>61</v>
      </c>
      <c r="C41" s="122"/>
      <c r="D41" s="122"/>
      <c r="E41" s="12"/>
      <c r="F41" s="122" t="s">
        <v>79</v>
      </c>
      <c r="G41" s="122"/>
      <c r="H41" s="122"/>
      <c r="I41" s="122"/>
      <c r="J41" s="122"/>
      <c r="K41" s="122"/>
      <c r="L41" s="122"/>
      <c r="M41" s="122"/>
      <c r="N41" s="122"/>
      <c r="O41" s="122"/>
      <c r="P41" s="12"/>
    </row>
    <row r="42" spans="1:21" x14ac:dyDescent="0.4">
      <c r="A42" s="4"/>
      <c r="B42" s="122" t="s">
        <v>62</v>
      </c>
      <c r="C42" s="122"/>
      <c r="D42" s="122"/>
      <c r="E42" s="12"/>
      <c r="F42" s="122" t="s">
        <v>75</v>
      </c>
      <c r="G42" s="122"/>
      <c r="H42" s="122"/>
      <c r="I42" s="122"/>
      <c r="J42" s="122"/>
      <c r="K42" s="122"/>
      <c r="L42" s="122"/>
      <c r="M42" s="122"/>
      <c r="N42" s="122"/>
      <c r="O42" s="122"/>
      <c r="P42" s="12"/>
    </row>
    <row r="43" spans="1:21" x14ac:dyDescent="0.4">
      <c r="A43" s="4"/>
      <c r="L43" s="4"/>
    </row>
    <row r="44" spans="1:21" x14ac:dyDescent="0.4">
      <c r="A44" s="4"/>
      <c r="L44" s="4"/>
    </row>
    <row r="45" spans="1:21" x14ac:dyDescent="0.4">
      <c r="A45" s="4"/>
      <c r="L45" s="4"/>
    </row>
    <row r="46" spans="1:21" x14ac:dyDescent="0.4">
      <c r="A46" s="4"/>
      <c r="L46" s="4"/>
    </row>
  </sheetData>
  <mergeCells count="48">
    <mergeCell ref="X2:AI3"/>
    <mergeCell ref="B2:C2"/>
    <mergeCell ref="B8:C8"/>
    <mergeCell ref="M2:N2"/>
    <mergeCell ref="M8:N8"/>
    <mergeCell ref="B24:C24"/>
    <mergeCell ref="M24:N24"/>
    <mergeCell ref="B42:D42"/>
    <mergeCell ref="F42:O42"/>
    <mergeCell ref="X4:AH4"/>
    <mergeCell ref="M31:N31"/>
    <mergeCell ref="B31:C31"/>
    <mergeCell ref="C38:P38"/>
    <mergeCell ref="B39:D39"/>
    <mergeCell ref="F39:O39"/>
    <mergeCell ref="B40:D40"/>
    <mergeCell ref="F40:O40"/>
    <mergeCell ref="B41:D41"/>
    <mergeCell ref="F41:O41"/>
    <mergeCell ref="B21:C21"/>
    <mergeCell ref="E21:F21"/>
    <mergeCell ref="M21:N21"/>
    <mergeCell ref="A22:C22"/>
    <mergeCell ref="D22:F22"/>
    <mergeCell ref="M22:N22"/>
    <mergeCell ref="A19:C19"/>
    <mergeCell ref="G19:H19"/>
    <mergeCell ref="I19:K19"/>
    <mergeCell ref="M19:N19"/>
    <mergeCell ref="B20:C20"/>
    <mergeCell ref="E20:F20"/>
    <mergeCell ref="G20:K20"/>
    <mergeCell ref="M20:N20"/>
    <mergeCell ref="B18:C18"/>
    <mergeCell ref="D18:F18"/>
    <mergeCell ref="G18:H18"/>
    <mergeCell ref="I18:K18"/>
    <mergeCell ref="A16:C16"/>
    <mergeCell ref="E16:F16"/>
    <mergeCell ref="G16:H16"/>
    <mergeCell ref="I16:K16"/>
    <mergeCell ref="B1:T1"/>
    <mergeCell ref="M16:N16"/>
    <mergeCell ref="B17:C17"/>
    <mergeCell ref="E17:F17"/>
    <mergeCell ref="G17:H17"/>
    <mergeCell ref="I17:K17"/>
    <mergeCell ref="M17:N17"/>
  </mergeCells>
  <phoneticPr fontId="1"/>
  <pageMargins left="0.7" right="0.7" top="0.75" bottom="0.75" header="0.3" footer="0.3"/>
  <pageSetup paperSize="9" scale="53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97350-4681-4343-927D-487E0BB5C6BF}">
  <sheetPr>
    <pageSetUpPr fitToPage="1"/>
  </sheetPr>
  <dimension ref="B1:BZ50"/>
  <sheetViews>
    <sheetView view="pageBreakPreview" topLeftCell="A32" zoomScale="28" zoomScaleNormal="75" zoomScaleSheetLayoutView="28" zoomScalePageLayoutView="75" workbookViewId="0">
      <selection activeCell="CF43" sqref="CF43:CG43"/>
    </sheetView>
  </sheetViews>
  <sheetFormatPr defaultColWidth="3.88671875" defaultRowHeight="14.25" x14ac:dyDescent="0.4"/>
  <cols>
    <col min="1" max="1" width="3.88671875" style="1"/>
    <col min="2" max="51" width="5.6640625" style="1" customWidth="1"/>
    <col min="52" max="52" width="6.6640625" style="1" bestFit="1" customWidth="1"/>
    <col min="53" max="16384" width="3.88671875" style="1"/>
  </cols>
  <sheetData>
    <row r="1" spans="2:78" x14ac:dyDescent="0.4">
      <c r="BC1" s="62" t="s">
        <v>13</v>
      </c>
      <c r="BD1" s="63"/>
      <c r="BE1" s="63"/>
      <c r="BF1" s="63"/>
      <c r="BG1" s="63"/>
      <c r="BH1" s="63"/>
      <c r="BI1" s="63"/>
      <c r="BJ1" s="63"/>
      <c r="BK1" s="63"/>
      <c r="BL1" s="64"/>
    </row>
    <row r="2" spans="2:78" ht="48" customHeight="1" thickBot="1" x14ac:dyDescent="0.45">
      <c r="BC2" s="65"/>
      <c r="BD2" s="66"/>
      <c r="BE2" s="66"/>
      <c r="BF2" s="66"/>
      <c r="BG2" s="66"/>
      <c r="BH2" s="66"/>
      <c r="BI2" s="66"/>
      <c r="BJ2" s="66"/>
      <c r="BK2" s="66"/>
      <c r="BL2" s="67"/>
    </row>
    <row r="3" spans="2:78" ht="174.95" customHeight="1" thickBot="1" x14ac:dyDescent="0.45">
      <c r="B3" s="68" t="str">
        <f>BC3</f>
        <v>2026東北U-14選手権交流大会組合せ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BC3" s="69" t="str">
        <f>組み合わせ!B1</f>
        <v>2026東北U-14選手権交流大会組合せ</v>
      </c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1"/>
    </row>
    <row r="4" spans="2:78" ht="45" customHeight="1" thickBot="1" x14ac:dyDescent="0.45">
      <c r="B4" s="95" t="str">
        <f>組み合わせ!B2</f>
        <v>1番ピッチ</v>
      </c>
      <c r="C4" s="95"/>
      <c r="D4" s="95"/>
      <c r="E4" s="95"/>
      <c r="F4" s="95"/>
      <c r="G4" s="95"/>
      <c r="H4" s="95"/>
      <c r="I4" s="95"/>
      <c r="BC4" s="134" t="s">
        <v>69</v>
      </c>
      <c r="BD4" s="135"/>
      <c r="BE4" s="135"/>
      <c r="BF4" s="135"/>
      <c r="BG4" s="135"/>
      <c r="BH4" s="135"/>
      <c r="BI4" s="135"/>
      <c r="BJ4" s="135"/>
      <c r="BK4" s="135"/>
      <c r="BL4" s="135"/>
      <c r="BM4" s="135"/>
      <c r="BN4" s="136"/>
    </row>
    <row r="5" spans="2:78" ht="45" customHeight="1" thickBot="1" x14ac:dyDescent="0.45">
      <c r="B5" s="52" t="s">
        <v>0</v>
      </c>
      <c r="C5" s="53"/>
      <c r="D5" s="53"/>
      <c r="E5" s="53"/>
      <c r="F5" s="53"/>
      <c r="G5" s="53"/>
      <c r="H5" s="53"/>
      <c r="I5" s="53"/>
      <c r="J5" s="15">
        <f>C7</f>
        <v>0</v>
      </c>
      <c r="K5" s="16"/>
      <c r="L5" s="16"/>
      <c r="M5" s="16"/>
      <c r="N5" s="16"/>
      <c r="O5" s="42"/>
      <c r="P5" s="15">
        <f>I7</f>
        <v>0</v>
      </c>
      <c r="Q5" s="16"/>
      <c r="R5" s="16"/>
      <c r="S5" s="16"/>
      <c r="T5" s="16"/>
      <c r="U5" s="42"/>
      <c r="V5" s="15">
        <f>C11</f>
        <v>0</v>
      </c>
      <c r="W5" s="16"/>
      <c r="X5" s="16"/>
      <c r="Y5" s="16"/>
      <c r="Z5" s="16"/>
      <c r="AA5" s="42"/>
      <c r="AB5" s="15">
        <f>C13</f>
        <v>0</v>
      </c>
      <c r="AC5" s="16"/>
      <c r="AD5" s="16"/>
      <c r="AE5" s="16"/>
      <c r="AF5" s="16"/>
      <c r="AG5" s="42"/>
      <c r="AH5" s="75" t="s">
        <v>1</v>
      </c>
      <c r="AI5" s="76"/>
      <c r="AJ5" s="75" t="s">
        <v>2</v>
      </c>
      <c r="AK5" s="76"/>
      <c r="AL5" s="75" t="s">
        <v>3</v>
      </c>
      <c r="AM5" s="76"/>
      <c r="AN5" s="75" t="s">
        <v>4</v>
      </c>
      <c r="AO5" s="76"/>
      <c r="AP5" s="79"/>
      <c r="AQ5" s="75" t="s">
        <v>5</v>
      </c>
      <c r="AR5" s="81"/>
      <c r="AS5" s="75" t="s">
        <v>6</v>
      </c>
      <c r="AT5" s="81"/>
      <c r="AU5" s="83" t="s">
        <v>7</v>
      </c>
      <c r="AV5" s="81"/>
      <c r="AW5" s="85" t="s">
        <v>8</v>
      </c>
      <c r="AX5" s="85"/>
      <c r="AY5" s="86"/>
      <c r="BC5" s="89" t="s">
        <v>0</v>
      </c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89" t="s">
        <v>10</v>
      </c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1"/>
    </row>
    <row r="6" spans="2:78" ht="45" customHeight="1" thickBot="1" x14ac:dyDescent="0.45">
      <c r="B6" s="54"/>
      <c r="C6" s="55"/>
      <c r="D6" s="55"/>
      <c r="E6" s="55"/>
      <c r="F6" s="55"/>
      <c r="G6" s="55"/>
      <c r="H6" s="55"/>
      <c r="I6" s="55"/>
      <c r="J6" s="30"/>
      <c r="K6" s="31"/>
      <c r="L6" s="31"/>
      <c r="M6" s="31"/>
      <c r="N6" s="31"/>
      <c r="O6" s="43"/>
      <c r="P6" s="30"/>
      <c r="Q6" s="31"/>
      <c r="R6" s="31"/>
      <c r="S6" s="31"/>
      <c r="T6" s="31"/>
      <c r="U6" s="43"/>
      <c r="V6" s="30"/>
      <c r="W6" s="31"/>
      <c r="X6" s="31"/>
      <c r="Y6" s="31"/>
      <c r="Z6" s="31"/>
      <c r="AA6" s="43"/>
      <c r="AB6" s="30"/>
      <c r="AC6" s="31"/>
      <c r="AD6" s="31"/>
      <c r="AE6" s="31"/>
      <c r="AF6" s="31"/>
      <c r="AG6" s="43"/>
      <c r="AH6" s="77"/>
      <c r="AI6" s="78"/>
      <c r="AJ6" s="77"/>
      <c r="AK6" s="78"/>
      <c r="AL6" s="77"/>
      <c r="AM6" s="78"/>
      <c r="AN6" s="77"/>
      <c r="AO6" s="78"/>
      <c r="AP6" s="80"/>
      <c r="AQ6" s="77"/>
      <c r="AR6" s="82"/>
      <c r="AS6" s="77"/>
      <c r="AT6" s="82"/>
      <c r="AU6" s="84"/>
      <c r="AV6" s="82"/>
      <c r="AW6" s="87"/>
      <c r="AX6" s="87"/>
      <c r="AY6" s="88"/>
      <c r="BC6" s="92">
        <f>組み合わせ!A4</f>
        <v>0</v>
      </c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2">
        <f>組み合わせ!L4</f>
        <v>0</v>
      </c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4"/>
    </row>
    <row r="7" spans="2:78" ht="45" customHeight="1" x14ac:dyDescent="0.4">
      <c r="B7" s="49">
        <v>1</v>
      </c>
      <c r="C7" s="15">
        <f>BC6</f>
        <v>0</v>
      </c>
      <c r="D7" s="16"/>
      <c r="E7" s="16"/>
      <c r="F7" s="16"/>
      <c r="G7" s="16"/>
      <c r="H7" s="16"/>
      <c r="I7" s="16"/>
      <c r="J7" s="32"/>
      <c r="K7" s="33"/>
      <c r="L7" s="33"/>
      <c r="M7" s="33"/>
      <c r="N7" s="33"/>
      <c r="O7" s="34"/>
      <c r="P7" s="19"/>
      <c r="Q7" s="20"/>
      <c r="R7" s="20" t="s">
        <v>9</v>
      </c>
      <c r="S7" s="20"/>
      <c r="T7" s="20"/>
      <c r="U7" s="24"/>
      <c r="V7" s="19"/>
      <c r="W7" s="20"/>
      <c r="X7" s="20"/>
      <c r="Y7" s="20"/>
      <c r="Z7" s="20"/>
      <c r="AA7" s="24"/>
      <c r="AB7" s="19"/>
      <c r="AC7" s="20"/>
      <c r="AD7" s="20" t="s">
        <v>9</v>
      </c>
      <c r="AE7" s="20"/>
      <c r="AF7" s="20"/>
      <c r="AG7" s="24"/>
      <c r="AH7" s="38">
        <f>COUNTIF(P8:AG8,"○")</f>
        <v>0</v>
      </c>
      <c r="AI7" s="39"/>
      <c r="AJ7" s="38">
        <f>COUNTIF(P8:AG8,"△")</f>
        <v>0</v>
      </c>
      <c r="AK7" s="39"/>
      <c r="AL7" s="38">
        <f>COUNTIF(J8:AG8,"●")</f>
        <v>0</v>
      </c>
      <c r="AM7" s="39"/>
      <c r="AN7" s="56">
        <f>AH7*3+AJ7*1</f>
        <v>0</v>
      </c>
      <c r="AO7" s="57"/>
      <c r="AP7" s="58"/>
      <c r="AQ7" s="25">
        <f>SUM(P7,V7,AB7)</f>
        <v>0</v>
      </c>
      <c r="AR7" s="26"/>
      <c r="AS7" s="25">
        <f>SUM(T7,Z7,AF7)</f>
        <v>0</v>
      </c>
      <c r="AT7" s="26"/>
      <c r="AU7" s="130">
        <f>AQ7-AS7</f>
        <v>0</v>
      </c>
      <c r="AV7" s="131"/>
      <c r="AW7" s="98" t="str">
        <f>IF(AZ7=0,"",_xlfn.RANK.EQ(AZ7,$AZ$7:$AZ$14,0))</f>
        <v/>
      </c>
      <c r="AX7" s="99"/>
      <c r="AY7" s="100"/>
      <c r="AZ7" s="1">
        <f>AN7*100+AU7*10+AQ7*1</f>
        <v>0</v>
      </c>
      <c r="BC7" s="92">
        <f>組み合わせ!A5</f>
        <v>0</v>
      </c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2">
        <f>組み合わせ!L5</f>
        <v>0</v>
      </c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4"/>
    </row>
    <row r="8" spans="2:78" ht="45" customHeight="1" thickBot="1" x14ac:dyDescent="0.45">
      <c r="B8" s="50"/>
      <c r="C8" s="17"/>
      <c r="D8" s="18"/>
      <c r="E8" s="18"/>
      <c r="F8" s="18"/>
      <c r="G8" s="18"/>
      <c r="H8" s="18"/>
      <c r="I8" s="18"/>
      <c r="J8" s="35"/>
      <c r="K8" s="36"/>
      <c r="L8" s="36"/>
      <c r="M8" s="36"/>
      <c r="N8" s="36"/>
      <c r="O8" s="37"/>
      <c r="P8" s="21" t="str">
        <f>IF(P7="","",CHOOSE(2+(P7&gt;T7)-(P7&lt;T7),"●","△","○"))</f>
        <v/>
      </c>
      <c r="Q8" s="22"/>
      <c r="R8" s="22"/>
      <c r="S8" s="22"/>
      <c r="T8" s="22"/>
      <c r="U8" s="23"/>
      <c r="V8" s="21" t="str">
        <f>IF(V7="","",CHOOSE(2+(V7&gt;Z7)-(V7&lt;Z7),"●","△","○"))</f>
        <v/>
      </c>
      <c r="W8" s="22"/>
      <c r="X8" s="22"/>
      <c r="Y8" s="22"/>
      <c r="Z8" s="22"/>
      <c r="AA8" s="23"/>
      <c r="AB8" s="21" t="str">
        <f>IF(AB7="","",CHOOSE(2+(AB7&gt;AF7)-(AB7&lt;AF7),"●","△","○"))</f>
        <v/>
      </c>
      <c r="AC8" s="22"/>
      <c r="AD8" s="22"/>
      <c r="AE8" s="22"/>
      <c r="AF8" s="22"/>
      <c r="AG8" s="23"/>
      <c r="AH8" s="44"/>
      <c r="AI8" s="45"/>
      <c r="AJ8" s="44"/>
      <c r="AK8" s="45"/>
      <c r="AL8" s="44"/>
      <c r="AM8" s="45"/>
      <c r="AN8" s="59"/>
      <c r="AO8" s="60"/>
      <c r="AP8" s="61"/>
      <c r="AQ8" s="27"/>
      <c r="AR8" s="28"/>
      <c r="AS8" s="27"/>
      <c r="AT8" s="28"/>
      <c r="AU8" s="137"/>
      <c r="AV8" s="138"/>
      <c r="AW8" s="101"/>
      <c r="AX8" s="102"/>
      <c r="AY8" s="103"/>
      <c r="BC8" s="92">
        <f>組み合わせ!A6</f>
        <v>0</v>
      </c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2">
        <f>組み合わせ!L6</f>
        <v>0</v>
      </c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4"/>
    </row>
    <row r="9" spans="2:78" ht="45" customHeight="1" thickBot="1" x14ac:dyDescent="0.45">
      <c r="B9" s="49">
        <v>2</v>
      </c>
      <c r="C9" s="15">
        <f>BC7</f>
        <v>0</v>
      </c>
      <c r="D9" s="16"/>
      <c r="E9" s="16"/>
      <c r="F9" s="16"/>
      <c r="G9" s="16"/>
      <c r="H9" s="16"/>
      <c r="I9" s="16"/>
      <c r="J9" s="19">
        <v>3</v>
      </c>
      <c r="K9" s="20"/>
      <c r="L9" s="20" t="s">
        <v>9</v>
      </c>
      <c r="M9" s="20"/>
      <c r="N9" s="20">
        <v>0</v>
      </c>
      <c r="O9" s="24"/>
      <c r="P9" s="32"/>
      <c r="Q9" s="33"/>
      <c r="R9" s="33"/>
      <c r="S9" s="33"/>
      <c r="T9" s="33"/>
      <c r="U9" s="34"/>
      <c r="V9" s="19"/>
      <c r="W9" s="20"/>
      <c r="X9" s="20" t="s">
        <v>9</v>
      </c>
      <c r="Y9" s="20"/>
      <c r="Z9" s="20"/>
      <c r="AA9" s="24"/>
      <c r="AB9" s="19"/>
      <c r="AC9" s="20"/>
      <c r="AD9" s="20" t="s">
        <v>9</v>
      </c>
      <c r="AE9" s="20"/>
      <c r="AF9" s="20"/>
      <c r="AG9" s="24"/>
      <c r="AH9" s="38">
        <f>COUNTIF(J10:AG10,"○")</f>
        <v>1</v>
      </c>
      <c r="AI9" s="39"/>
      <c r="AJ9" s="38">
        <f>COUNTIF(J10:AG10,"△")</f>
        <v>0</v>
      </c>
      <c r="AK9" s="39"/>
      <c r="AL9" s="38">
        <f>COUNTIF(J10:AG10,"●")</f>
        <v>0</v>
      </c>
      <c r="AM9" s="39"/>
      <c r="AN9" s="56">
        <f>AH9*3+AJ9*1</f>
        <v>3</v>
      </c>
      <c r="AO9" s="57"/>
      <c r="AP9" s="58"/>
      <c r="AQ9" s="25">
        <f>SUM(J9,V9,AB9)</f>
        <v>3</v>
      </c>
      <c r="AR9" s="26"/>
      <c r="AS9" s="25">
        <f>SUM(N9,Z9,AF9)</f>
        <v>0</v>
      </c>
      <c r="AT9" s="26"/>
      <c r="AU9" s="130">
        <f>AQ9-AS9</f>
        <v>3</v>
      </c>
      <c r="AV9" s="131"/>
      <c r="AW9" s="98">
        <f>IF(AZ9=0,"",_xlfn.RANK.EQ(AZ9,$AZ$7:$AZ$14,0))</f>
        <v>2</v>
      </c>
      <c r="AX9" s="99"/>
      <c r="AY9" s="100"/>
      <c r="AZ9" s="1">
        <f>AN9*100+AU9*10+AQ9*1</f>
        <v>333</v>
      </c>
      <c r="BC9" s="92">
        <f>組み合わせ!A7</f>
        <v>0</v>
      </c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2">
        <f>組み合わせ!L7</f>
        <v>0</v>
      </c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4"/>
    </row>
    <row r="10" spans="2:78" ht="45" customHeight="1" thickBot="1" x14ac:dyDescent="0.45">
      <c r="B10" s="50"/>
      <c r="C10" s="17"/>
      <c r="D10" s="18"/>
      <c r="E10" s="18"/>
      <c r="F10" s="18"/>
      <c r="G10" s="18"/>
      <c r="H10" s="18"/>
      <c r="I10" s="18"/>
      <c r="J10" s="21" t="str">
        <f>IF(J9="","",CHOOSE(2+(J9&gt;N9)-(J9&lt;N9),"●","△","○"))</f>
        <v>○</v>
      </c>
      <c r="K10" s="22"/>
      <c r="L10" s="22"/>
      <c r="M10" s="22"/>
      <c r="N10" s="22"/>
      <c r="O10" s="23"/>
      <c r="P10" s="35"/>
      <c r="Q10" s="36"/>
      <c r="R10" s="36"/>
      <c r="S10" s="36"/>
      <c r="T10" s="36"/>
      <c r="U10" s="37"/>
      <c r="V10" s="21" t="str">
        <f>IF(V9="","",CHOOSE(2+(V9&gt;Z9)-(V9&lt;Z9),"●","△","○"))</f>
        <v/>
      </c>
      <c r="W10" s="22"/>
      <c r="X10" s="22"/>
      <c r="Y10" s="22"/>
      <c r="Z10" s="22"/>
      <c r="AA10" s="23"/>
      <c r="AB10" s="21" t="str">
        <f>IF(AB9="","",CHOOSE(2+(AB9&gt;AF9)-(AB9&lt;AF9),"●","△","○"))</f>
        <v/>
      </c>
      <c r="AC10" s="22"/>
      <c r="AD10" s="22"/>
      <c r="AE10" s="22"/>
      <c r="AF10" s="22"/>
      <c r="AG10" s="23"/>
      <c r="AH10" s="44"/>
      <c r="AI10" s="45"/>
      <c r="AJ10" s="44"/>
      <c r="AK10" s="45"/>
      <c r="AL10" s="44"/>
      <c r="AM10" s="45"/>
      <c r="AN10" s="59"/>
      <c r="AO10" s="60"/>
      <c r="AP10" s="61"/>
      <c r="AQ10" s="27"/>
      <c r="AR10" s="28"/>
      <c r="AS10" s="27"/>
      <c r="AT10" s="28"/>
      <c r="AU10" s="137"/>
      <c r="AV10" s="138"/>
      <c r="AW10" s="101"/>
      <c r="AX10" s="102"/>
      <c r="AY10" s="103"/>
      <c r="BC10" s="89" t="s">
        <v>11</v>
      </c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1"/>
      <c r="BO10" s="89" t="s">
        <v>12</v>
      </c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1"/>
    </row>
    <row r="11" spans="2:78" ht="45" customHeight="1" x14ac:dyDescent="0.4">
      <c r="B11" s="49">
        <v>3</v>
      </c>
      <c r="C11" s="15">
        <f>BC8</f>
        <v>0</v>
      </c>
      <c r="D11" s="16"/>
      <c r="E11" s="16"/>
      <c r="F11" s="16"/>
      <c r="G11" s="16"/>
      <c r="H11" s="16"/>
      <c r="I11" s="16"/>
      <c r="J11" s="19" t="str">
        <f>IF(Z7="","",Z7)</f>
        <v/>
      </c>
      <c r="K11" s="20"/>
      <c r="L11" s="20" t="s">
        <v>9</v>
      </c>
      <c r="M11" s="20"/>
      <c r="N11" s="20" t="str">
        <f>IF(V7="","",V7)</f>
        <v/>
      </c>
      <c r="O11" s="24"/>
      <c r="P11" s="19" t="str">
        <f>IF(Z9="","",Z9)</f>
        <v/>
      </c>
      <c r="Q11" s="20"/>
      <c r="R11" s="20" t="s">
        <v>9</v>
      </c>
      <c r="S11" s="20"/>
      <c r="T11" s="20" t="str">
        <f>IF(V9="","",V9)</f>
        <v/>
      </c>
      <c r="U11" s="24"/>
      <c r="V11" s="32"/>
      <c r="W11" s="33"/>
      <c r="X11" s="33"/>
      <c r="Y11" s="33"/>
      <c r="Z11" s="33"/>
      <c r="AA11" s="34"/>
      <c r="AB11" s="19"/>
      <c r="AC11" s="20"/>
      <c r="AD11" s="20" t="s">
        <v>9</v>
      </c>
      <c r="AE11" s="20"/>
      <c r="AF11" s="20"/>
      <c r="AG11" s="24"/>
      <c r="AH11" s="38">
        <f>COUNTIF(J12:AG12,"○")</f>
        <v>0</v>
      </c>
      <c r="AI11" s="39"/>
      <c r="AJ11" s="38">
        <f>COUNTIF(J12:AG12,"△")</f>
        <v>0</v>
      </c>
      <c r="AK11" s="39"/>
      <c r="AL11" s="38">
        <f>COUNTIF(J12:AG12,"●")</f>
        <v>0</v>
      </c>
      <c r="AM11" s="39"/>
      <c r="AN11" s="56">
        <f>AH11*3+AJ11*1</f>
        <v>0</v>
      </c>
      <c r="AO11" s="57"/>
      <c r="AP11" s="58"/>
      <c r="AQ11" s="25">
        <f>SUM(P11,J11,AB11)</f>
        <v>0</v>
      </c>
      <c r="AR11" s="26"/>
      <c r="AS11" s="25">
        <f>SUM(T11,N11,AF11)</f>
        <v>0</v>
      </c>
      <c r="AT11" s="26"/>
      <c r="AU11" s="130">
        <f>AQ11-AS11</f>
        <v>0</v>
      </c>
      <c r="AV11" s="131"/>
      <c r="AW11" s="98" t="str">
        <f>IF(AZ11=0,"",_xlfn.RANK.EQ(AZ11,$AZ$7:$AZ$14,0))</f>
        <v/>
      </c>
      <c r="AX11" s="99"/>
      <c r="AY11" s="100"/>
      <c r="AZ11" s="1">
        <f>AN11*100+AU11*10+AQ11*1</f>
        <v>0</v>
      </c>
      <c r="BC11" s="110">
        <f>組み合わせ!A10</f>
        <v>0</v>
      </c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0">
        <f>組み合わせ!L10</f>
        <v>0</v>
      </c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2"/>
    </row>
    <row r="12" spans="2:78" ht="45" customHeight="1" thickBot="1" x14ac:dyDescent="0.45">
      <c r="B12" s="51"/>
      <c r="C12" s="30"/>
      <c r="D12" s="31"/>
      <c r="E12" s="31"/>
      <c r="F12" s="31"/>
      <c r="G12" s="31"/>
      <c r="H12" s="31"/>
      <c r="I12" s="31"/>
      <c r="J12" s="21" t="str">
        <f>IF(J11="","",CHOOSE(2+(J11&gt;N11)-(J11&lt;N11),"●","△","○"))</f>
        <v/>
      </c>
      <c r="K12" s="22"/>
      <c r="L12" s="22"/>
      <c r="M12" s="22"/>
      <c r="N12" s="22"/>
      <c r="O12" s="23"/>
      <c r="P12" s="21" t="str">
        <f>IF(P11="","",CHOOSE(2+(P11&gt;T11)-(P11&lt;T11),"●","△","○"))</f>
        <v/>
      </c>
      <c r="Q12" s="22"/>
      <c r="R12" s="22"/>
      <c r="S12" s="22"/>
      <c r="T12" s="22"/>
      <c r="U12" s="23"/>
      <c r="V12" s="35"/>
      <c r="W12" s="36"/>
      <c r="X12" s="36"/>
      <c r="Y12" s="36"/>
      <c r="Z12" s="36"/>
      <c r="AA12" s="37"/>
      <c r="AB12" s="21" t="str">
        <f>IF(AB11="","",CHOOSE(2+(AB11&gt;AF11)-(AB11&lt;AF11),"●","△","○"))</f>
        <v/>
      </c>
      <c r="AC12" s="22"/>
      <c r="AD12" s="22"/>
      <c r="AE12" s="22"/>
      <c r="AF12" s="22"/>
      <c r="AG12" s="23"/>
      <c r="AH12" s="40"/>
      <c r="AI12" s="41"/>
      <c r="AJ12" s="40"/>
      <c r="AK12" s="41"/>
      <c r="AL12" s="40"/>
      <c r="AM12" s="41"/>
      <c r="AN12" s="104"/>
      <c r="AO12" s="105"/>
      <c r="AP12" s="106"/>
      <c r="AQ12" s="107"/>
      <c r="AR12" s="108"/>
      <c r="AS12" s="107"/>
      <c r="AT12" s="108"/>
      <c r="AU12" s="137"/>
      <c r="AV12" s="138"/>
      <c r="AW12" s="101"/>
      <c r="AX12" s="102"/>
      <c r="AY12" s="103"/>
      <c r="BC12" s="92">
        <f>組み合わせ!A11</f>
        <v>0</v>
      </c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2">
        <f>組み合わせ!L11</f>
        <v>0</v>
      </c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4"/>
    </row>
    <row r="13" spans="2:78" ht="45" customHeight="1" x14ac:dyDescent="0.4">
      <c r="B13" s="49">
        <v>4</v>
      </c>
      <c r="C13" s="15">
        <f>BC9</f>
        <v>0</v>
      </c>
      <c r="D13" s="16"/>
      <c r="E13" s="16"/>
      <c r="F13" s="16"/>
      <c r="G13" s="16"/>
      <c r="H13" s="16"/>
      <c r="I13" s="16"/>
      <c r="J13" s="19" t="str">
        <f>IF(AF7="","",AF7)</f>
        <v/>
      </c>
      <c r="K13" s="20"/>
      <c r="L13" s="20" t="s">
        <v>9</v>
      </c>
      <c r="M13" s="20"/>
      <c r="N13" s="20" t="str">
        <f>IF(AB7="","",AB7)</f>
        <v/>
      </c>
      <c r="O13" s="24"/>
      <c r="P13" s="19" t="str">
        <f>IF(AF9="","",AF9)</f>
        <v/>
      </c>
      <c r="Q13" s="20"/>
      <c r="R13" s="20" t="s">
        <v>9</v>
      </c>
      <c r="S13" s="20"/>
      <c r="T13" s="20" t="str">
        <f>IF(AB9="","",AB9)</f>
        <v/>
      </c>
      <c r="U13" s="24"/>
      <c r="V13" s="19">
        <v>7</v>
      </c>
      <c r="W13" s="20"/>
      <c r="X13" s="20" t="s">
        <v>9</v>
      </c>
      <c r="Y13" s="20"/>
      <c r="Z13" s="20">
        <v>1</v>
      </c>
      <c r="AA13" s="24"/>
      <c r="AB13" s="32"/>
      <c r="AC13" s="33"/>
      <c r="AD13" s="33"/>
      <c r="AE13" s="33"/>
      <c r="AF13" s="33"/>
      <c r="AG13" s="34"/>
      <c r="AH13" s="38">
        <f>COUNTIF(J14:AG14,"○")</f>
        <v>1</v>
      </c>
      <c r="AI13" s="39"/>
      <c r="AJ13" s="38">
        <f>COUNTIF(J14:AG14,"△")</f>
        <v>0</v>
      </c>
      <c r="AK13" s="39"/>
      <c r="AL13" s="38">
        <f>COUNTIF(J14:AG14,"●")</f>
        <v>0</v>
      </c>
      <c r="AM13" s="39"/>
      <c r="AN13" s="56">
        <f>AH13*3+AJ13*1</f>
        <v>3</v>
      </c>
      <c r="AO13" s="57"/>
      <c r="AP13" s="58"/>
      <c r="AQ13" s="25">
        <f>SUM(P13,V13,J13)</f>
        <v>7</v>
      </c>
      <c r="AR13" s="26"/>
      <c r="AS13" s="25">
        <f>SUM(T13,Z13,N13)</f>
        <v>1</v>
      </c>
      <c r="AT13" s="26"/>
      <c r="AU13" s="130">
        <f>AQ13-AS13</f>
        <v>6</v>
      </c>
      <c r="AV13" s="131"/>
      <c r="AW13" s="98">
        <f t="shared" ref="AW13" si="0">IF(AZ13=0,"",_xlfn.RANK.EQ(AZ13,$AZ$7:$AZ$14,0))</f>
        <v>1</v>
      </c>
      <c r="AX13" s="99"/>
      <c r="AY13" s="100"/>
      <c r="AZ13" s="1">
        <f>AN13*100+AU13*10+AQ13*1</f>
        <v>367</v>
      </c>
      <c r="BC13" s="92">
        <f>組み合わせ!A12</f>
        <v>0</v>
      </c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2">
        <f>組み合わせ!L12</f>
        <v>0</v>
      </c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4"/>
    </row>
    <row r="14" spans="2:78" ht="45" customHeight="1" thickBot="1" x14ac:dyDescent="0.45">
      <c r="B14" s="51"/>
      <c r="C14" s="30"/>
      <c r="D14" s="31"/>
      <c r="E14" s="31"/>
      <c r="F14" s="31"/>
      <c r="G14" s="31"/>
      <c r="H14" s="31"/>
      <c r="I14" s="31"/>
      <c r="J14" s="46" t="str">
        <f>IF(J13="","",CHOOSE(2+(J13&gt;N13)-(J13&lt;N13),"●","△","○"))</f>
        <v/>
      </c>
      <c r="K14" s="47"/>
      <c r="L14" s="47"/>
      <c r="M14" s="47"/>
      <c r="N14" s="47"/>
      <c r="O14" s="48"/>
      <c r="P14" s="46" t="str">
        <f>IF(P13="","",CHOOSE(2+(P13&gt;T13)-(P13&lt;T13),"●","△","○"))</f>
        <v/>
      </c>
      <c r="Q14" s="47"/>
      <c r="R14" s="47"/>
      <c r="S14" s="47"/>
      <c r="T14" s="47"/>
      <c r="U14" s="48"/>
      <c r="V14" s="46" t="str">
        <f>IF(V13="","",CHOOSE(2+(V13&gt;Z13)-(V13&lt;Z13),"●","△","○"))</f>
        <v>○</v>
      </c>
      <c r="W14" s="47"/>
      <c r="X14" s="47"/>
      <c r="Y14" s="47"/>
      <c r="Z14" s="47"/>
      <c r="AA14" s="48"/>
      <c r="AB14" s="35"/>
      <c r="AC14" s="36"/>
      <c r="AD14" s="36"/>
      <c r="AE14" s="36"/>
      <c r="AF14" s="36"/>
      <c r="AG14" s="37"/>
      <c r="AH14" s="40"/>
      <c r="AI14" s="41"/>
      <c r="AJ14" s="40"/>
      <c r="AK14" s="41"/>
      <c r="AL14" s="40"/>
      <c r="AM14" s="41"/>
      <c r="AN14" s="104"/>
      <c r="AO14" s="105"/>
      <c r="AP14" s="106"/>
      <c r="AQ14" s="107"/>
      <c r="AR14" s="108"/>
      <c r="AS14" s="107"/>
      <c r="AT14" s="108"/>
      <c r="AU14" s="132"/>
      <c r="AV14" s="133"/>
      <c r="AW14" s="101"/>
      <c r="AX14" s="102"/>
      <c r="AY14" s="103"/>
      <c r="BC14" s="113">
        <f>組み合わせ!A13</f>
        <v>0</v>
      </c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3">
        <f>組み合わせ!L13</f>
        <v>0</v>
      </c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5"/>
    </row>
    <row r="15" spans="2:78" ht="45" customHeight="1" x14ac:dyDescent="0.4">
      <c r="BC15" s="116" t="s">
        <v>68</v>
      </c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</row>
    <row r="16" spans="2:78" ht="45" customHeight="1" thickBot="1" x14ac:dyDescent="0.45">
      <c r="B16" s="95" t="str">
        <f>組み合わせ!M2</f>
        <v>3番ピッチ</v>
      </c>
      <c r="C16" s="95"/>
      <c r="D16" s="95"/>
      <c r="E16" s="95"/>
      <c r="F16" s="95"/>
      <c r="G16" s="95"/>
      <c r="H16" s="95"/>
      <c r="I16" s="95"/>
      <c r="BC16" s="116" t="s">
        <v>67</v>
      </c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</row>
    <row r="17" spans="2:52" ht="45" customHeight="1" x14ac:dyDescent="0.4">
      <c r="B17" s="52" t="s">
        <v>10</v>
      </c>
      <c r="C17" s="53"/>
      <c r="D17" s="53"/>
      <c r="E17" s="53"/>
      <c r="F17" s="53"/>
      <c r="G17" s="53"/>
      <c r="H17" s="53"/>
      <c r="I17" s="53"/>
      <c r="J17" s="15">
        <f>C19</f>
        <v>0</v>
      </c>
      <c r="K17" s="16"/>
      <c r="L17" s="16"/>
      <c r="M17" s="16"/>
      <c r="N17" s="16"/>
      <c r="O17" s="42"/>
      <c r="P17" s="15">
        <f>C21</f>
        <v>0</v>
      </c>
      <c r="Q17" s="16"/>
      <c r="R17" s="16"/>
      <c r="S17" s="16"/>
      <c r="T17" s="16"/>
      <c r="U17" s="42"/>
      <c r="V17" s="15">
        <f>C23</f>
        <v>0</v>
      </c>
      <c r="W17" s="16"/>
      <c r="X17" s="16"/>
      <c r="Y17" s="16"/>
      <c r="Z17" s="16"/>
      <c r="AA17" s="42"/>
      <c r="AB17" s="15">
        <f>C25</f>
        <v>0</v>
      </c>
      <c r="AC17" s="16"/>
      <c r="AD17" s="16"/>
      <c r="AE17" s="16"/>
      <c r="AF17" s="16"/>
      <c r="AG17" s="42"/>
      <c r="AH17" s="75" t="s">
        <v>1</v>
      </c>
      <c r="AI17" s="76"/>
      <c r="AJ17" s="75" t="s">
        <v>2</v>
      </c>
      <c r="AK17" s="76"/>
      <c r="AL17" s="75" t="s">
        <v>3</v>
      </c>
      <c r="AM17" s="76"/>
      <c r="AN17" s="75" t="s">
        <v>4</v>
      </c>
      <c r="AO17" s="76"/>
      <c r="AP17" s="79"/>
      <c r="AQ17" s="75" t="s">
        <v>5</v>
      </c>
      <c r="AR17" s="81"/>
      <c r="AS17" s="75" t="s">
        <v>6</v>
      </c>
      <c r="AT17" s="81"/>
      <c r="AU17" s="83" t="s">
        <v>7</v>
      </c>
      <c r="AV17" s="81"/>
      <c r="AW17" s="85" t="s">
        <v>8</v>
      </c>
      <c r="AX17" s="85"/>
      <c r="AY17" s="86"/>
    </row>
    <row r="18" spans="2:52" ht="45" customHeight="1" thickBot="1" x14ac:dyDescent="0.45">
      <c r="B18" s="54"/>
      <c r="C18" s="55"/>
      <c r="D18" s="55"/>
      <c r="E18" s="55"/>
      <c r="F18" s="55"/>
      <c r="G18" s="55"/>
      <c r="H18" s="55"/>
      <c r="I18" s="55"/>
      <c r="J18" s="30"/>
      <c r="K18" s="31"/>
      <c r="L18" s="31"/>
      <c r="M18" s="31"/>
      <c r="N18" s="31"/>
      <c r="O18" s="43"/>
      <c r="P18" s="30"/>
      <c r="Q18" s="31"/>
      <c r="R18" s="31"/>
      <c r="S18" s="31"/>
      <c r="T18" s="31"/>
      <c r="U18" s="43"/>
      <c r="V18" s="30"/>
      <c r="W18" s="31"/>
      <c r="X18" s="31"/>
      <c r="Y18" s="31"/>
      <c r="Z18" s="31"/>
      <c r="AA18" s="43"/>
      <c r="AB18" s="30"/>
      <c r="AC18" s="31"/>
      <c r="AD18" s="31"/>
      <c r="AE18" s="31"/>
      <c r="AF18" s="31"/>
      <c r="AG18" s="43"/>
      <c r="AH18" s="77"/>
      <c r="AI18" s="78"/>
      <c r="AJ18" s="77"/>
      <c r="AK18" s="78"/>
      <c r="AL18" s="77"/>
      <c r="AM18" s="78"/>
      <c r="AN18" s="77"/>
      <c r="AO18" s="78"/>
      <c r="AP18" s="80"/>
      <c r="AQ18" s="77"/>
      <c r="AR18" s="82"/>
      <c r="AS18" s="77"/>
      <c r="AT18" s="82"/>
      <c r="AU18" s="84"/>
      <c r="AV18" s="82"/>
      <c r="AW18" s="87"/>
      <c r="AX18" s="87"/>
      <c r="AY18" s="88"/>
    </row>
    <row r="19" spans="2:52" ht="45" customHeight="1" x14ac:dyDescent="0.4">
      <c r="B19" s="13">
        <v>1</v>
      </c>
      <c r="C19" s="15">
        <f>BO6</f>
        <v>0</v>
      </c>
      <c r="D19" s="16"/>
      <c r="E19" s="16"/>
      <c r="F19" s="16"/>
      <c r="G19" s="16"/>
      <c r="H19" s="16"/>
      <c r="I19" s="16"/>
      <c r="J19" s="32"/>
      <c r="K19" s="33"/>
      <c r="L19" s="33"/>
      <c r="M19" s="33"/>
      <c r="N19" s="33"/>
      <c r="O19" s="34"/>
      <c r="P19" s="19"/>
      <c r="Q19" s="20"/>
      <c r="R19" s="20" t="s">
        <v>9</v>
      </c>
      <c r="S19" s="20"/>
      <c r="T19" s="20"/>
      <c r="U19" s="24"/>
      <c r="V19" s="19"/>
      <c r="W19" s="20"/>
      <c r="X19" s="20" t="s">
        <v>9</v>
      </c>
      <c r="Y19" s="20"/>
      <c r="Z19" s="20"/>
      <c r="AA19" s="24"/>
      <c r="AB19" s="19"/>
      <c r="AC19" s="20"/>
      <c r="AD19" s="20" t="s">
        <v>9</v>
      </c>
      <c r="AE19" s="20"/>
      <c r="AF19" s="20"/>
      <c r="AG19" s="24"/>
      <c r="AH19" s="38">
        <f>COUNTIF(P20:AG20,"○")</f>
        <v>0</v>
      </c>
      <c r="AI19" s="39"/>
      <c r="AJ19" s="38">
        <f>COUNTIF(P20:AG20,"△")</f>
        <v>0</v>
      </c>
      <c r="AK19" s="39"/>
      <c r="AL19" s="38">
        <f>COUNTIF(J20:AG20,"●")</f>
        <v>0</v>
      </c>
      <c r="AM19" s="39"/>
      <c r="AN19" s="56">
        <f>AH19*3+AJ19*1</f>
        <v>0</v>
      </c>
      <c r="AO19" s="57"/>
      <c r="AP19" s="58"/>
      <c r="AQ19" s="25">
        <f>SUM(P19,V19,AB19)</f>
        <v>0</v>
      </c>
      <c r="AR19" s="26"/>
      <c r="AS19" s="25">
        <f>SUM(T19,Z19,AF19)</f>
        <v>0</v>
      </c>
      <c r="AT19" s="26"/>
      <c r="AU19" s="130">
        <f>AQ19-AS19</f>
        <v>0</v>
      </c>
      <c r="AV19" s="131"/>
      <c r="AW19" s="98" t="str">
        <f>IF(AZ19=0,"",_xlfn.RANK.EQ(AZ19,$AZ$19:$AZ$26,0))</f>
        <v/>
      </c>
      <c r="AX19" s="99"/>
      <c r="AY19" s="100"/>
      <c r="AZ19" s="1">
        <f>AN19*100+AU19*10+AQ19*1</f>
        <v>0</v>
      </c>
    </row>
    <row r="20" spans="2:52" ht="45" customHeight="1" thickBot="1" x14ac:dyDescent="0.45">
      <c r="B20" s="14"/>
      <c r="C20" s="17"/>
      <c r="D20" s="18"/>
      <c r="E20" s="18"/>
      <c r="F20" s="18"/>
      <c r="G20" s="18"/>
      <c r="H20" s="18"/>
      <c r="I20" s="18"/>
      <c r="J20" s="35"/>
      <c r="K20" s="36"/>
      <c r="L20" s="36"/>
      <c r="M20" s="36"/>
      <c r="N20" s="36"/>
      <c r="O20" s="37"/>
      <c r="P20" s="21" t="str">
        <f>IF(P19="","",CHOOSE(2+(P19&gt;T19)-(P19&lt;T19),"●","△","○"))</f>
        <v/>
      </c>
      <c r="Q20" s="22"/>
      <c r="R20" s="22"/>
      <c r="S20" s="22"/>
      <c r="T20" s="22"/>
      <c r="U20" s="23"/>
      <c r="V20" s="21" t="str">
        <f>IF(V19="","",CHOOSE(2+(V19&gt;Z19)-(V19&lt;Z19),"●","△","○"))</f>
        <v/>
      </c>
      <c r="W20" s="22"/>
      <c r="X20" s="22"/>
      <c r="Y20" s="22"/>
      <c r="Z20" s="22"/>
      <c r="AA20" s="23"/>
      <c r="AB20" s="21" t="str">
        <f>IF(AB19="","",CHOOSE(2+(AB19&gt;AF19)-(AB19&lt;AF19),"●","△","○"))</f>
        <v/>
      </c>
      <c r="AC20" s="22"/>
      <c r="AD20" s="22"/>
      <c r="AE20" s="22"/>
      <c r="AF20" s="22"/>
      <c r="AG20" s="23"/>
      <c r="AH20" s="44"/>
      <c r="AI20" s="45"/>
      <c r="AJ20" s="44"/>
      <c r="AK20" s="45"/>
      <c r="AL20" s="44"/>
      <c r="AM20" s="45"/>
      <c r="AN20" s="59"/>
      <c r="AO20" s="60"/>
      <c r="AP20" s="61"/>
      <c r="AQ20" s="27"/>
      <c r="AR20" s="28"/>
      <c r="AS20" s="27"/>
      <c r="AT20" s="28"/>
      <c r="AU20" s="137"/>
      <c r="AV20" s="138"/>
      <c r="AW20" s="101"/>
      <c r="AX20" s="102"/>
      <c r="AY20" s="103"/>
    </row>
    <row r="21" spans="2:52" ht="45" customHeight="1" x14ac:dyDescent="0.4">
      <c r="B21" s="13">
        <v>2</v>
      </c>
      <c r="C21" s="15">
        <f>BO7</f>
        <v>0</v>
      </c>
      <c r="D21" s="16"/>
      <c r="E21" s="16"/>
      <c r="F21" s="16"/>
      <c r="G21" s="16"/>
      <c r="H21" s="16"/>
      <c r="I21" s="16"/>
      <c r="J21" s="19" t="str">
        <f>IF(T19="","",T19)</f>
        <v/>
      </c>
      <c r="K21" s="20"/>
      <c r="L21" s="20" t="s">
        <v>9</v>
      </c>
      <c r="M21" s="20"/>
      <c r="N21" s="20" t="str">
        <f>IF(P19="","",P19)</f>
        <v/>
      </c>
      <c r="O21" s="24"/>
      <c r="P21" s="32"/>
      <c r="Q21" s="33"/>
      <c r="R21" s="33"/>
      <c r="S21" s="33"/>
      <c r="T21" s="33"/>
      <c r="U21" s="34"/>
      <c r="V21" s="19"/>
      <c r="W21" s="20"/>
      <c r="X21" s="20" t="s">
        <v>9</v>
      </c>
      <c r="Y21" s="20"/>
      <c r="Z21" s="20"/>
      <c r="AA21" s="24"/>
      <c r="AB21" s="19"/>
      <c r="AC21" s="20"/>
      <c r="AD21" s="20" t="s">
        <v>9</v>
      </c>
      <c r="AE21" s="20"/>
      <c r="AF21" s="20"/>
      <c r="AG21" s="24"/>
      <c r="AH21" s="38">
        <f>COUNTIF(J22:AG22,"○")</f>
        <v>0</v>
      </c>
      <c r="AI21" s="39"/>
      <c r="AJ21" s="38">
        <f>COUNTIF(J22:AG22,"△")</f>
        <v>0</v>
      </c>
      <c r="AK21" s="39"/>
      <c r="AL21" s="38">
        <f>COUNTIF(J22:AG22,"●")</f>
        <v>0</v>
      </c>
      <c r="AM21" s="39"/>
      <c r="AN21" s="56">
        <f>AH21*3+AJ21*1</f>
        <v>0</v>
      </c>
      <c r="AO21" s="57"/>
      <c r="AP21" s="58"/>
      <c r="AQ21" s="25">
        <f>SUM(J21,V21,AB21)</f>
        <v>0</v>
      </c>
      <c r="AR21" s="26"/>
      <c r="AS21" s="25">
        <f>SUM(N21,Z21,AF21)</f>
        <v>0</v>
      </c>
      <c r="AT21" s="26"/>
      <c r="AU21" s="130">
        <f>AQ21-AS21</f>
        <v>0</v>
      </c>
      <c r="AV21" s="131"/>
      <c r="AW21" s="98" t="str">
        <f>IF(AZ21=0,"",_xlfn.RANK.EQ(AZ21,$AZ$19:$AZ$26,0))</f>
        <v/>
      </c>
      <c r="AX21" s="99"/>
      <c r="AY21" s="100"/>
      <c r="AZ21" s="1">
        <f>AN21*100+AU21*10+AQ21*1</f>
        <v>0</v>
      </c>
    </row>
    <row r="22" spans="2:52" ht="45" customHeight="1" thickBot="1" x14ac:dyDescent="0.45">
      <c r="B22" s="14"/>
      <c r="C22" s="17"/>
      <c r="D22" s="18"/>
      <c r="E22" s="18"/>
      <c r="F22" s="18"/>
      <c r="G22" s="18"/>
      <c r="H22" s="18"/>
      <c r="I22" s="18"/>
      <c r="J22" s="21" t="str">
        <f>IF(J21="","",CHOOSE(2+(J21&gt;N21)-(J21&lt;N21),"●","△","○"))</f>
        <v/>
      </c>
      <c r="K22" s="22"/>
      <c r="L22" s="22"/>
      <c r="M22" s="22"/>
      <c r="N22" s="22"/>
      <c r="O22" s="23"/>
      <c r="P22" s="35"/>
      <c r="Q22" s="36"/>
      <c r="R22" s="36"/>
      <c r="S22" s="36"/>
      <c r="T22" s="36"/>
      <c r="U22" s="37"/>
      <c r="V22" s="21" t="str">
        <f>IF(V21="","",CHOOSE(2+(V21&gt;Z21)-(V21&lt;Z21),"●","△","○"))</f>
        <v/>
      </c>
      <c r="W22" s="22"/>
      <c r="X22" s="22"/>
      <c r="Y22" s="22"/>
      <c r="Z22" s="22"/>
      <c r="AA22" s="23"/>
      <c r="AB22" s="21" t="str">
        <f>IF(AB21="","",CHOOSE(2+(AB21&gt;AF21)-(AB21&lt;AF21),"●","△","○"))</f>
        <v/>
      </c>
      <c r="AC22" s="22"/>
      <c r="AD22" s="22"/>
      <c r="AE22" s="22"/>
      <c r="AF22" s="22"/>
      <c r="AG22" s="23"/>
      <c r="AH22" s="44"/>
      <c r="AI22" s="45"/>
      <c r="AJ22" s="44"/>
      <c r="AK22" s="45"/>
      <c r="AL22" s="44"/>
      <c r="AM22" s="45"/>
      <c r="AN22" s="59"/>
      <c r="AO22" s="60"/>
      <c r="AP22" s="61"/>
      <c r="AQ22" s="27"/>
      <c r="AR22" s="28"/>
      <c r="AS22" s="27"/>
      <c r="AT22" s="28"/>
      <c r="AU22" s="137"/>
      <c r="AV22" s="138"/>
      <c r="AW22" s="101"/>
      <c r="AX22" s="102"/>
      <c r="AY22" s="103"/>
    </row>
    <row r="23" spans="2:52" ht="45" customHeight="1" x14ac:dyDescent="0.4">
      <c r="B23" s="13">
        <v>3</v>
      </c>
      <c r="C23" s="15">
        <f>BO8</f>
        <v>0</v>
      </c>
      <c r="D23" s="16"/>
      <c r="E23" s="16"/>
      <c r="F23" s="16"/>
      <c r="G23" s="16"/>
      <c r="H23" s="16"/>
      <c r="I23" s="16"/>
      <c r="J23" s="19" t="str">
        <f>IF(Z19="","",Z19)</f>
        <v/>
      </c>
      <c r="K23" s="20"/>
      <c r="L23" s="20" t="s">
        <v>9</v>
      </c>
      <c r="M23" s="20"/>
      <c r="N23" s="20" t="str">
        <f>IF(V19="","",V19)</f>
        <v/>
      </c>
      <c r="O23" s="24"/>
      <c r="P23" s="19" t="str">
        <f>IF(Z21="","",Z21)</f>
        <v/>
      </c>
      <c r="Q23" s="20"/>
      <c r="R23" s="20" t="s">
        <v>9</v>
      </c>
      <c r="S23" s="20"/>
      <c r="T23" s="20"/>
      <c r="U23" s="24"/>
      <c r="V23" s="32"/>
      <c r="W23" s="33"/>
      <c r="X23" s="33"/>
      <c r="Y23" s="33"/>
      <c r="Z23" s="33"/>
      <c r="AA23" s="34"/>
      <c r="AB23" s="19"/>
      <c r="AC23" s="20"/>
      <c r="AD23" s="20" t="s">
        <v>9</v>
      </c>
      <c r="AE23" s="20"/>
      <c r="AF23" s="20"/>
      <c r="AG23" s="24"/>
      <c r="AH23" s="38">
        <f>COUNTIF(J24:AG24,"○")</f>
        <v>0</v>
      </c>
      <c r="AI23" s="39"/>
      <c r="AJ23" s="38">
        <f>COUNTIF(J24:AG24,"△")</f>
        <v>0</v>
      </c>
      <c r="AK23" s="39"/>
      <c r="AL23" s="38">
        <f>COUNTIF(J24:AG24,"●")</f>
        <v>0</v>
      </c>
      <c r="AM23" s="39"/>
      <c r="AN23" s="56">
        <f>AH23*3+AJ23*1</f>
        <v>0</v>
      </c>
      <c r="AO23" s="57"/>
      <c r="AP23" s="58"/>
      <c r="AQ23" s="25">
        <f>SUM(P23,J23,AB23)</f>
        <v>0</v>
      </c>
      <c r="AR23" s="26"/>
      <c r="AS23" s="25">
        <f>SUM(T23,N23,AF23)</f>
        <v>0</v>
      </c>
      <c r="AT23" s="26"/>
      <c r="AU23" s="139">
        <f>AQ23-AS23</f>
        <v>0</v>
      </c>
      <c r="AV23" s="140"/>
      <c r="AW23" s="98" t="str">
        <f>IF(AZ23=0,"",_xlfn.RANK.EQ(AZ23,$AZ$19:$AZ$26,0))</f>
        <v/>
      </c>
      <c r="AX23" s="99"/>
      <c r="AY23" s="100"/>
      <c r="AZ23" s="1">
        <f>AN23*100+AU23*10+AQ23*1</f>
        <v>0</v>
      </c>
    </row>
    <row r="24" spans="2:52" ht="45" customHeight="1" thickBot="1" x14ac:dyDescent="0.45">
      <c r="B24" s="29"/>
      <c r="C24" s="30"/>
      <c r="D24" s="31"/>
      <c r="E24" s="31"/>
      <c r="F24" s="31"/>
      <c r="G24" s="31"/>
      <c r="H24" s="31"/>
      <c r="I24" s="31"/>
      <c r="J24" s="21" t="str">
        <f>IF(J23="","",CHOOSE(2+(J23&gt;N23)-(J23&lt;N23),"●","△","○"))</f>
        <v/>
      </c>
      <c r="K24" s="22"/>
      <c r="L24" s="22"/>
      <c r="M24" s="22"/>
      <c r="N24" s="22"/>
      <c r="O24" s="23"/>
      <c r="P24" s="21" t="str">
        <f>IF(P23="","",CHOOSE(2+(P23&gt;T23)-(P23&lt;T23),"●","△","○"))</f>
        <v/>
      </c>
      <c r="Q24" s="22"/>
      <c r="R24" s="22"/>
      <c r="S24" s="22"/>
      <c r="T24" s="22"/>
      <c r="U24" s="23"/>
      <c r="V24" s="35"/>
      <c r="W24" s="36"/>
      <c r="X24" s="36"/>
      <c r="Y24" s="36"/>
      <c r="Z24" s="36"/>
      <c r="AA24" s="37"/>
      <c r="AB24" s="21" t="str">
        <f>IF(AB23="","",CHOOSE(2+(AB23&gt;AF23)-(AB23&lt;AF23),"●","△","○"))</f>
        <v/>
      </c>
      <c r="AC24" s="22"/>
      <c r="AD24" s="22"/>
      <c r="AE24" s="22"/>
      <c r="AF24" s="22"/>
      <c r="AG24" s="23"/>
      <c r="AH24" s="40"/>
      <c r="AI24" s="41"/>
      <c r="AJ24" s="40"/>
      <c r="AK24" s="41"/>
      <c r="AL24" s="40"/>
      <c r="AM24" s="41"/>
      <c r="AN24" s="104"/>
      <c r="AO24" s="105"/>
      <c r="AP24" s="106"/>
      <c r="AQ24" s="107"/>
      <c r="AR24" s="108"/>
      <c r="AS24" s="107"/>
      <c r="AT24" s="108"/>
      <c r="AU24" s="141"/>
      <c r="AV24" s="142"/>
      <c r="AW24" s="101"/>
      <c r="AX24" s="102"/>
      <c r="AY24" s="103"/>
    </row>
    <row r="25" spans="2:52" ht="45" customHeight="1" x14ac:dyDescent="0.4">
      <c r="B25" s="13">
        <v>4</v>
      </c>
      <c r="C25" s="15">
        <f>BO9</f>
        <v>0</v>
      </c>
      <c r="D25" s="16"/>
      <c r="E25" s="16"/>
      <c r="F25" s="16"/>
      <c r="G25" s="16"/>
      <c r="H25" s="16"/>
      <c r="I25" s="16"/>
      <c r="J25" s="19" t="str">
        <f>IF(AF19="","",AF19)</f>
        <v/>
      </c>
      <c r="K25" s="20"/>
      <c r="L25" s="20" t="s">
        <v>9</v>
      </c>
      <c r="M25" s="20"/>
      <c r="N25" s="20" t="str">
        <f>IF(AB19="","",AB19)</f>
        <v/>
      </c>
      <c r="O25" s="24"/>
      <c r="P25" s="19" t="str">
        <f>IF(AF21="","",AF21)</f>
        <v/>
      </c>
      <c r="Q25" s="20"/>
      <c r="R25" s="20" t="s">
        <v>9</v>
      </c>
      <c r="S25" s="20"/>
      <c r="T25" s="20" t="str">
        <f>IF(AB21="","",AB21)</f>
        <v/>
      </c>
      <c r="U25" s="24"/>
      <c r="V25" s="19" t="str">
        <f>IF(AF23="","",AF23)</f>
        <v/>
      </c>
      <c r="W25" s="20"/>
      <c r="X25" s="20" t="s">
        <v>9</v>
      </c>
      <c r="Y25" s="20"/>
      <c r="Z25" s="20" t="str">
        <f>IF(AB23="","",AB23)</f>
        <v/>
      </c>
      <c r="AA25" s="24"/>
      <c r="AB25" s="32"/>
      <c r="AC25" s="33"/>
      <c r="AD25" s="33"/>
      <c r="AE25" s="33"/>
      <c r="AF25" s="33"/>
      <c r="AG25" s="34"/>
      <c r="AH25" s="38">
        <f>COUNTIF(J26:AG26,"○")</f>
        <v>0</v>
      </c>
      <c r="AI25" s="39"/>
      <c r="AJ25" s="38">
        <f>COUNTIF(J26:AG26,"△")</f>
        <v>0</v>
      </c>
      <c r="AK25" s="39"/>
      <c r="AL25" s="38">
        <f>COUNTIF(J26:AG26,"●")</f>
        <v>0</v>
      </c>
      <c r="AM25" s="39"/>
      <c r="AN25" s="56">
        <f>AH25*3+AJ25*1</f>
        <v>0</v>
      </c>
      <c r="AO25" s="57"/>
      <c r="AP25" s="58"/>
      <c r="AQ25" s="25">
        <f>SUM(P25,V25,J25)</f>
        <v>0</v>
      </c>
      <c r="AR25" s="26"/>
      <c r="AS25" s="25">
        <f>SUM(T25,Z25,N25)</f>
        <v>0</v>
      </c>
      <c r="AT25" s="26"/>
      <c r="AU25" s="130">
        <f>AQ25-AS25</f>
        <v>0</v>
      </c>
      <c r="AV25" s="131"/>
      <c r="AW25" s="98" t="str">
        <f t="shared" ref="AW25" si="1">IF(AZ25=0,"",_xlfn.RANK.EQ(AZ25,$AZ$19:$AZ$26,0))</f>
        <v/>
      </c>
      <c r="AX25" s="99"/>
      <c r="AY25" s="100"/>
      <c r="AZ25" s="1">
        <f>AN25*100+AU25*10+AQ25*1</f>
        <v>0</v>
      </c>
    </row>
    <row r="26" spans="2:52" ht="45" customHeight="1" thickBot="1" x14ac:dyDescent="0.45">
      <c r="B26" s="29"/>
      <c r="C26" s="30"/>
      <c r="D26" s="31"/>
      <c r="E26" s="31"/>
      <c r="F26" s="31"/>
      <c r="G26" s="31"/>
      <c r="H26" s="31"/>
      <c r="I26" s="31"/>
      <c r="J26" s="46" t="str">
        <f>IF(J25="","",CHOOSE(2+(J25&gt;N25)-(J25&lt;N25),"●","△","○"))</f>
        <v/>
      </c>
      <c r="K26" s="47"/>
      <c r="L26" s="47"/>
      <c r="M26" s="47"/>
      <c r="N26" s="47"/>
      <c r="O26" s="48"/>
      <c r="P26" s="46" t="str">
        <f>IF(P25="","",CHOOSE(2+(P25&gt;T25)-(P25&lt;T25),"●","△","○"))</f>
        <v/>
      </c>
      <c r="Q26" s="47"/>
      <c r="R26" s="47"/>
      <c r="S26" s="47"/>
      <c r="T26" s="47"/>
      <c r="U26" s="48"/>
      <c r="V26" s="46" t="str">
        <f>IF(V25="","",CHOOSE(2+(V25&gt;Z25)-(V25&lt;Z25),"●","△","○"))</f>
        <v/>
      </c>
      <c r="W26" s="47"/>
      <c r="X26" s="47"/>
      <c r="Y26" s="47"/>
      <c r="Z26" s="47"/>
      <c r="AA26" s="48"/>
      <c r="AB26" s="35"/>
      <c r="AC26" s="36"/>
      <c r="AD26" s="36"/>
      <c r="AE26" s="36"/>
      <c r="AF26" s="36"/>
      <c r="AG26" s="37"/>
      <c r="AH26" s="40"/>
      <c r="AI26" s="41"/>
      <c r="AJ26" s="40"/>
      <c r="AK26" s="41"/>
      <c r="AL26" s="40"/>
      <c r="AM26" s="41"/>
      <c r="AN26" s="104"/>
      <c r="AO26" s="105"/>
      <c r="AP26" s="106"/>
      <c r="AQ26" s="107"/>
      <c r="AR26" s="108"/>
      <c r="AS26" s="107"/>
      <c r="AT26" s="108"/>
      <c r="AU26" s="132"/>
      <c r="AV26" s="133"/>
      <c r="AW26" s="101"/>
      <c r="AX26" s="102"/>
      <c r="AY26" s="103"/>
    </row>
    <row r="27" spans="2:52" ht="45" customHeight="1" x14ac:dyDescent="0.4"/>
    <row r="28" spans="2:52" ht="45" customHeight="1" thickBot="1" x14ac:dyDescent="0.45">
      <c r="B28" s="95" t="str">
        <f>組み合わせ!B8</f>
        <v>4番ピッチ</v>
      </c>
      <c r="C28" s="95"/>
      <c r="D28" s="95"/>
      <c r="E28" s="95"/>
      <c r="F28" s="95"/>
      <c r="G28" s="95"/>
      <c r="H28" s="95"/>
      <c r="I28" s="95"/>
    </row>
    <row r="29" spans="2:52" ht="45" customHeight="1" x14ac:dyDescent="0.4">
      <c r="B29" s="52" t="s">
        <v>11</v>
      </c>
      <c r="C29" s="53"/>
      <c r="D29" s="53"/>
      <c r="E29" s="53"/>
      <c r="F29" s="53"/>
      <c r="G29" s="53"/>
      <c r="H29" s="53"/>
      <c r="I29" s="53"/>
      <c r="J29" s="15">
        <f>C31</f>
        <v>0</v>
      </c>
      <c r="K29" s="16"/>
      <c r="L29" s="16"/>
      <c r="M29" s="16"/>
      <c r="N29" s="16"/>
      <c r="O29" s="42"/>
      <c r="P29" s="15">
        <f>C33</f>
        <v>0</v>
      </c>
      <c r="Q29" s="16"/>
      <c r="R29" s="16"/>
      <c r="S29" s="16"/>
      <c r="T29" s="16"/>
      <c r="U29" s="42"/>
      <c r="V29" s="15">
        <f>C35</f>
        <v>0</v>
      </c>
      <c r="W29" s="16"/>
      <c r="X29" s="16"/>
      <c r="Y29" s="16"/>
      <c r="Z29" s="16"/>
      <c r="AA29" s="42"/>
      <c r="AB29" s="15">
        <f>C37</f>
        <v>0</v>
      </c>
      <c r="AC29" s="16"/>
      <c r="AD29" s="16"/>
      <c r="AE29" s="16"/>
      <c r="AF29" s="16"/>
      <c r="AG29" s="42"/>
      <c r="AH29" s="75" t="s">
        <v>1</v>
      </c>
      <c r="AI29" s="76"/>
      <c r="AJ29" s="75" t="s">
        <v>2</v>
      </c>
      <c r="AK29" s="76"/>
      <c r="AL29" s="75" t="s">
        <v>3</v>
      </c>
      <c r="AM29" s="76"/>
      <c r="AN29" s="75" t="s">
        <v>4</v>
      </c>
      <c r="AO29" s="76"/>
      <c r="AP29" s="79"/>
      <c r="AQ29" s="75" t="s">
        <v>5</v>
      </c>
      <c r="AR29" s="81"/>
      <c r="AS29" s="75" t="s">
        <v>6</v>
      </c>
      <c r="AT29" s="81"/>
      <c r="AU29" s="83" t="s">
        <v>7</v>
      </c>
      <c r="AV29" s="81"/>
      <c r="AW29" s="85" t="s">
        <v>8</v>
      </c>
      <c r="AX29" s="85"/>
      <c r="AY29" s="86"/>
    </row>
    <row r="30" spans="2:52" ht="45" customHeight="1" thickBot="1" x14ac:dyDescent="0.45">
      <c r="B30" s="54"/>
      <c r="C30" s="55"/>
      <c r="D30" s="55"/>
      <c r="E30" s="55"/>
      <c r="F30" s="55"/>
      <c r="G30" s="55"/>
      <c r="H30" s="55"/>
      <c r="I30" s="55"/>
      <c r="J30" s="30"/>
      <c r="K30" s="31"/>
      <c r="L30" s="31"/>
      <c r="M30" s="31"/>
      <c r="N30" s="31"/>
      <c r="O30" s="43"/>
      <c r="P30" s="30"/>
      <c r="Q30" s="31"/>
      <c r="R30" s="31"/>
      <c r="S30" s="31"/>
      <c r="T30" s="31"/>
      <c r="U30" s="43"/>
      <c r="V30" s="30"/>
      <c r="W30" s="31"/>
      <c r="X30" s="31"/>
      <c r="Y30" s="31"/>
      <c r="Z30" s="31"/>
      <c r="AA30" s="43"/>
      <c r="AB30" s="30"/>
      <c r="AC30" s="31"/>
      <c r="AD30" s="31"/>
      <c r="AE30" s="31"/>
      <c r="AF30" s="31"/>
      <c r="AG30" s="43"/>
      <c r="AH30" s="77"/>
      <c r="AI30" s="78"/>
      <c r="AJ30" s="77"/>
      <c r="AK30" s="78"/>
      <c r="AL30" s="77"/>
      <c r="AM30" s="78"/>
      <c r="AN30" s="77"/>
      <c r="AO30" s="78"/>
      <c r="AP30" s="80"/>
      <c r="AQ30" s="77"/>
      <c r="AR30" s="82"/>
      <c r="AS30" s="77"/>
      <c r="AT30" s="82"/>
      <c r="AU30" s="84"/>
      <c r="AV30" s="82"/>
      <c r="AW30" s="87"/>
      <c r="AX30" s="87"/>
      <c r="AY30" s="88"/>
    </row>
    <row r="31" spans="2:52" ht="45" customHeight="1" x14ac:dyDescent="0.4">
      <c r="B31" s="13">
        <v>1</v>
      </c>
      <c r="C31" s="15">
        <f>BC11</f>
        <v>0</v>
      </c>
      <c r="D31" s="16"/>
      <c r="E31" s="16"/>
      <c r="F31" s="16"/>
      <c r="G31" s="16"/>
      <c r="H31" s="16"/>
      <c r="I31" s="16"/>
      <c r="J31" s="32"/>
      <c r="K31" s="33"/>
      <c r="L31" s="33"/>
      <c r="M31" s="33"/>
      <c r="N31" s="33"/>
      <c r="O31" s="34"/>
      <c r="P31" s="19"/>
      <c r="Q31" s="20"/>
      <c r="R31" s="20" t="s">
        <v>9</v>
      </c>
      <c r="S31" s="20"/>
      <c r="T31" s="20"/>
      <c r="U31" s="24"/>
      <c r="V31" s="19"/>
      <c r="W31" s="20"/>
      <c r="X31" s="20" t="s">
        <v>9</v>
      </c>
      <c r="Y31" s="20"/>
      <c r="Z31" s="20"/>
      <c r="AA31" s="24"/>
      <c r="AB31" s="19"/>
      <c r="AC31" s="20"/>
      <c r="AD31" s="20" t="s">
        <v>9</v>
      </c>
      <c r="AE31" s="20"/>
      <c r="AF31" s="20"/>
      <c r="AG31" s="24"/>
      <c r="AH31" s="38">
        <f>COUNTIF(P32:AG32,"○")</f>
        <v>0</v>
      </c>
      <c r="AI31" s="39"/>
      <c r="AJ31" s="38">
        <f>COUNTIF(P32:AG32,"△")</f>
        <v>0</v>
      </c>
      <c r="AK31" s="39"/>
      <c r="AL31" s="38">
        <f>COUNTIF(J32:AG32,"●")</f>
        <v>0</v>
      </c>
      <c r="AM31" s="39"/>
      <c r="AN31" s="56">
        <f>AH31*3+AJ31*1</f>
        <v>0</v>
      </c>
      <c r="AO31" s="57"/>
      <c r="AP31" s="58"/>
      <c r="AQ31" s="25">
        <f>SUM(P31,V31,AB31)</f>
        <v>0</v>
      </c>
      <c r="AR31" s="26"/>
      <c r="AS31" s="25">
        <f>SUM(T31,Z31,AF31)</f>
        <v>0</v>
      </c>
      <c r="AT31" s="26"/>
      <c r="AU31" s="130">
        <f>AQ31-AS31</f>
        <v>0</v>
      </c>
      <c r="AV31" s="131"/>
      <c r="AW31" s="98" t="str">
        <f>IF(AZ31=0,"",_xlfn.RANK.EQ(AZ31,$AZ$31:$AZ$38,0))</f>
        <v/>
      </c>
      <c r="AX31" s="99"/>
      <c r="AY31" s="100"/>
      <c r="AZ31" s="1">
        <f>AN31*100+AU31*10+AQ31*1</f>
        <v>0</v>
      </c>
    </row>
    <row r="32" spans="2:52" ht="45" customHeight="1" thickBot="1" x14ac:dyDescent="0.45">
      <c r="B32" s="14"/>
      <c r="C32" s="17"/>
      <c r="D32" s="18"/>
      <c r="E32" s="18"/>
      <c r="F32" s="18"/>
      <c r="G32" s="18"/>
      <c r="H32" s="18"/>
      <c r="I32" s="18"/>
      <c r="J32" s="35"/>
      <c r="K32" s="36"/>
      <c r="L32" s="36"/>
      <c r="M32" s="36"/>
      <c r="N32" s="36"/>
      <c r="O32" s="37"/>
      <c r="P32" s="21" t="str">
        <f>IF(P31="","",CHOOSE(2+(P31&gt;T31)-(P31&lt;T31),"●","△","○"))</f>
        <v/>
      </c>
      <c r="Q32" s="22"/>
      <c r="R32" s="22"/>
      <c r="S32" s="22"/>
      <c r="T32" s="22"/>
      <c r="U32" s="23"/>
      <c r="V32" s="21" t="str">
        <f>IF(V31="","",CHOOSE(2+(V31&gt;Z31)-(V31&lt;Z31),"●","△","○"))</f>
        <v/>
      </c>
      <c r="W32" s="22"/>
      <c r="X32" s="22"/>
      <c r="Y32" s="22"/>
      <c r="Z32" s="22"/>
      <c r="AA32" s="23"/>
      <c r="AB32" s="21" t="str">
        <f>IF(AB31="","",CHOOSE(2+(AB31&gt;AF31)-(AB31&lt;AF31),"●","△","○"))</f>
        <v/>
      </c>
      <c r="AC32" s="22"/>
      <c r="AD32" s="22"/>
      <c r="AE32" s="22"/>
      <c r="AF32" s="22"/>
      <c r="AG32" s="23"/>
      <c r="AH32" s="44"/>
      <c r="AI32" s="45"/>
      <c r="AJ32" s="44"/>
      <c r="AK32" s="45"/>
      <c r="AL32" s="44"/>
      <c r="AM32" s="45"/>
      <c r="AN32" s="59"/>
      <c r="AO32" s="60"/>
      <c r="AP32" s="61"/>
      <c r="AQ32" s="27"/>
      <c r="AR32" s="28"/>
      <c r="AS32" s="27"/>
      <c r="AT32" s="28"/>
      <c r="AU32" s="137"/>
      <c r="AV32" s="138"/>
      <c r="AW32" s="101"/>
      <c r="AX32" s="102"/>
      <c r="AY32" s="103"/>
    </row>
    <row r="33" spans="2:52" ht="45" customHeight="1" x14ac:dyDescent="0.4">
      <c r="B33" s="13">
        <v>2</v>
      </c>
      <c r="C33" s="15">
        <f>BC12</f>
        <v>0</v>
      </c>
      <c r="D33" s="16"/>
      <c r="E33" s="16"/>
      <c r="F33" s="16"/>
      <c r="G33" s="16"/>
      <c r="H33" s="16"/>
      <c r="I33" s="16"/>
      <c r="J33" s="19" t="str">
        <f>IF(T31="","",T31)</f>
        <v/>
      </c>
      <c r="K33" s="20"/>
      <c r="L33" s="20" t="s">
        <v>9</v>
      </c>
      <c r="M33" s="20"/>
      <c r="N33" s="20" t="str">
        <f>IF(P31="","",P31)</f>
        <v/>
      </c>
      <c r="O33" s="24"/>
      <c r="P33" s="32"/>
      <c r="Q33" s="33"/>
      <c r="R33" s="33"/>
      <c r="S33" s="33"/>
      <c r="T33" s="33"/>
      <c r="U33" s="34"/>
      <c r="V33" s="19"/>
      <c r="W33" s="20"/>
      <c r="X33" s="20" t="s">
        <v>9</v>
      </c>
      <c r="Y33" s="20"/>
      <c r="Z33" s="20"/>
      <c r="AA33" s="24"/>
      <c r="AB33" s="19"/>
      <c r="AC33" s="20"/>
      <c r="AD33" s="20" t="s">
        <v>9</v>
      </c>
      <c r="AE33" s="20"/>
      <c r="AF33" s="20"/>
      <c r="AG33" s="24"/>
      <c r="AH33" s="38">
        <f>COUNTIF(J34:AG34,"○")</f>
        <v>0</v>
      </c>
      <c r="AI33" s="39"/>
      <c r="AJ33" s="38">
        <f>COUNTIF(J34:AG34,"△")</f>
        <v>0</v>
      </c>
      <c r="AK33" s="39"/>
      <c r="AL33" s="38">
        <f>COUNTIF(J34:AG34,"●")</f>
        <v>0</v>
      </c>
      <c r="AM33" s="39"/>
      <c r="AN33" s="56">
        <f>AH33*3+AJ33*1</f>
        <v>0</v>
      </c>
      <c r="AO33" s="57"/>
      <c r="AP33" s="58"/>
      <c r="AQ33" s="25">
        <f>SUM(J33,V33,AB33)</f>
        <v>0</v>
      </c>
      <c r="AR33" s="26"/>
      <c r="AS33" s="25">
        <f>SUM(N33,Z33,AF33)</f>
        <v>0</v>
      </c>
      <c r="AT33" s="26"/>
      <c r="AU33" s="130">
        <f>AQ33-AS33</f>
        <v>0</v>
      </c>
      <c r="AV33" s="131"/>
      <c r="AW33" s="98" t="str">
        <f t="shared" ref="AW33" si="2">IF(AZ33=0,"",_xlfn.RANK.EQ(AZ33,$AZ$31:$AZ$38,0))</f>
        <v/>
      </c>
      <c r="AX33" s="99"/>
      <c r="AY33" s="100"/>
      <c r="AZ33" s="1">
        <f>AN33*100+AU33*10+AQ33*1</f>
        <v>0</v>
      </c>
    </row>
    <row r="34" spans="2:52" ht="45" customHeight="1" thickBot="1" x14ac:dyDescent="0.45">
      <c r="B34" s="14"/>
      <c r="C34" s="17"/>
      <c r="D34" s="18"/>
      <c r="E34" s="18"/>
      <c r="F34" s="18"/>
      <c r="G34" s="18"/>
      <c r="H34" s="18"/>
      <c r="I34" s="18"/>
      <c r="J34" s="21" t="str">
        <f>IF(J33="","",CHOOSE(2+(J33&gt;N33)-(J33&lt;N33),"●","△","○"))</f>
        <v/>
      </c>
      <c r="K34" s="22"/>
      <c r="L34" s="22"/>
      <c r="M34" s="22"/>
      <c r="N34" s="22"/>
      <c r="O34" s="23"/>
      <c r="P34" s="35"/>
      <c r="Q34" s="36"/>
      <c r="R34" s="36"/>
      <c r="S34" s="36"/>
      <c r="T34" s="36"/>
      <c r="U34" s="37"/>
      <c r="V34" s="21" t="str">
        <f>IF(V33="","",CHOOSE(2+(V33&gt;Z33)-(V33&lt;Z33),"●","△","○"))</f>
        <v/>
      </c>
      <c r="W34" s="22"/>
      <c r="X34" s="22"/>
      <c r="Y34" s="22"/>
      <c r="Z34" s="22"/>
      <c r="AA34" s="23"/>
      <c r="AB34" s="21" t="str">
        <f>IF(AB33="","",CHOOSE(2+(AB33&gt;AF33)-(AB33&lt;AF33),"●","△","○"))</f>
        <v/>
      </c>
      <c r="AC34" s="22"/>
      <c r="AD34" s="22"/>
      <c r="AE34" s="22"/>
      <c r="AF34" s="22"/>
      <c r="AG34" s="23"/>
      <c r="AH34" s="44"/>
      <c r="AI34" s="45"/>
      <c r="AJ34" s="44"/>
      <c r="AK34" s="45"/>
      <c r="AL34" s="44"/>
      <c r="AM34" s="45"/>
      <c r="AN34" s="59"/>
      <c r="AO34" s="60"/>
      <c r="AP34" s="61"/>
      <c r="AQ34" s="27"/>
      <c r="AR34" s="28"/>
      <c r="AS34" s="27"/>
      <c r="AT34" s="28"/>
      <c r="AU34" s="137"/>
      <c r="AV34" s="138"/>
      <c r="AW34" s="101"/>
      <c r="AX34" s="102"/>
      <c r="AY34" s="103"/>
    </row>
    <row r="35" spans="2:52" ht="45" customHeight="1" x14ac:dyDescent="0.4">
      <c r="B35" s="13">
        <v>3</v>
      </c>
      <c r="C35" s="15">
        <f>BC13</f>
        <v>0</v>
      </c>
      <c r="D35" s="16"/>
      <c r="E35" s="16"/>
      <c r="F35" s="16"/>
      <c r="G35" s="16"/>
      <c r="H35" s="16"/>
      <c r="I35" s="16"/>
      <c r="J35" s="19" t="str">
        <f>IF(Z31="","",Z31)</f>
        <v/>
      </c>
      <c r="K35" s="20"/>
      <c r="L35" s="20" t="s">
        <v>9</v>
      </c>
      <c r="M35" s="20"/>
      <c r="N35" s="20" t="str">
        <f>IF(V31="","",V31)</f>
        <v/>
      </c>
      <c r="O35" s="24"/>
      <c r="P35" s="19" t="str">
        <f>IF(Z33="","",Z33)</f>
        <v/>
      </c>
      <c r="Q35" s="20"/>
      <c r="R35" s="20" t="s">
        <v>9</v>
      </c>
      <c r="S35" s="20"/>
      <c r="T35" s="20" t="str">
        <f>IF(V33="","",V33)</f>
        <v/>
      </c>
      <c r="U35" s="24"/>
      <c r="V35" s="32"/>
      <c r="W35" s="33"/>
      <c r="X35" s="33"/>
      <c r="Y35" s="33"/>
      <c r="Z35" s="33"/>
      <c r="AA35" s="34"/>
      <c r="AB35" s="19"/>
      <c r="AC35" s="20"/>
      <c r="AD35" s="20" t="s">
        <v>9</v>
      </c>
      <c r="AE35" s="20"/>
      <c r="AF35" s="20"/>
      <c r="AG35" s="24"/>
      <c r="AH35" s="38">
        <f>COUNTIF(J36:AG36,"○")</f>
        <v>0</v>
      </c>
      <c r="AI35" s="39"/>
      <c r="AJ35" s="38">
        <f>COUNTIF(J36:AG36,"△")</f>
        <v>0</v>
      </c>
      <c r="AK35" s="39"/>
      <c r="AL35" s="38">
        <f>COUNTIF(J36:AG36,"●")</f>
        <v>0</v>
      </c>
      <c r="AM35" s="39"/>
      <c r="AN35" s="56">
        <f>AH35*3+AJ35*1</f>
        <v>0</v>
      </c>
      <c r="AO35" s="57"/>
      <c r="AP35" s="58"/>
      <c r="AQ35" s="25">
        <f>SUM(P35,J35,AB35)</f>
        <v>0</v>
      </c>
      <c r="AR35" s="26"/>
      <c r="AS35" s="25">
        <f>SUM(T35,N35,AF35)</f>
        <v>0</v>
      </c>
      <c r="AT35" s="26"/>
      <c r="AU35" s="130">
        <f>AQ35-AS35</f>
        <v>0</v>
      </c>
      <c r="AV35" s="131"/>
      <c r="AW35" s="98" t="str">
        <f t="shared" ref="AW35" si="3">IF(AZ35=0,"",_xlfn.RANK.EQ(AZ35,$AZ$31:$AZ$38,0))</f>
        <v/>
      </c>
      <c r="AX35" s="99"/>
      <c r="AY35" s="100"/>
      <c r="AZ35" s="1">
        <f>AN35*100+AU35*10+AQ35*1</f>
        <v>0</v>
      </c>
    </row>
    <row r="36" spans="2:52" ht="45" customHeight="1" thickBot="1" x14ac:dyDescent="0.45">
      <c r="B36" s="29"/>
      <c r="C36" s="30"/>
      <c r="D36" s="31"/>
      <c r="E36" s="31"/>
      <c r="F36" s="31"/>
      <c r="G36" s="31"/>
      <c r="H36" s="31"/>
      <c r="I36" s="31"/>
      <c r="J36" s="21" t="str">
        <f>IF(J35="","",CHOOSE(2+(J35&gt;N35)-(J35&lt;N35),"●","△","○"))</f>
        <v/>
      </c>
      <c r="K36" s="22"/>
      <c r="L36" s="22"/>
      <c r="M36" s="22"/>
      <c r="N36" s="22"/>
      <c r="O36" s="23"/>
      <c r="P36" s="21" t="str">
        <f>IF(P35="","",CHOOSE(2+(P35&gt;T35)-(P35&lt;T35),"●","△","○"))</f>
        <v/>
      </c>
      <c r="Q36" s="22"/>
      <c r="R36" s="22"/>
      <c r="S36" s="22"/>
      <c r="T36" s="22"/>
      <c r="U36" s="23"/>
      <c r="V36" s="35"/>
      <c r="W36" s="36"/>
      <c r="X36" s="36"/>
      <c r="Y36" s="36"/>
      <c r="Z36" s="36"/>
      <c r="AA36" s="37"/>
      <c r="AB36" s="21" t="str">
        <f>IF(AB35="","",CHOOSE(2+(AB35&gt;AF35)-(AB35&lt;AF35),"●","△","○"))</f>
        <v/>
      </c>
      <c r="AC36" s="22"/>
      <c r="AD36" s="22"/>
      <c r="AE36" s="22"/>
      <c r="AF36" s="22"/>
      <c r="AG36" s="23"/>
      <c r="AH36" s="40"/>
      <c r="AI36" s="41"/>
      <c r="AJ36" s="40"/>
      <c r="AK36" s="41"/>
      <c r="AL36" s="40"/>
      <c r="AM36" s="41"/>
      <c r="AN36" s="104"/>
      <c r="AO36" s="105"/>
      <c r="AP36" s="106"/>
      <c r="AQ36" s="107"/>
      <c r="AR36" s="108"/>
      <c r="AS36" s="107"/>
      <c r="AT36" s="108"/>
      <c r="AU36" s="132"/>
      <c r="AV36" s="133"/>
      <c r="AW36" s="101"/>
      <c r="AX36" s="102"/>
      <c r="AY36" s="103"/>
    </row>
    <row r="37" spans="2:52" ht="45" customHeight="1" x14ac:dyDescent="0.4">
      <c r="B37" s="13">
        <v>4</v>
      </c>
      <c r="C37" s="15">
        <f>BC14</f>
        <v>0</v>
      </c>
      <c r="D37" s="16"/>
      <c r="E37" s="16"/>
      <c r="F37" s="16"/>
      <c r="G37" s="16"/>
      <c r="H37" s="16"/>
      <c r="I37" s="16"/>
      <c r="J37" s="19" t="str">
        <f>IF(AF31="","",AF31)</f>
        <v/>
      </c>
      <c r="K37" s="20"/>
      <c r="L37" s="20" t="s">
        <v>9</v>
      </c>
      <c r="M37" s="20"/>
      <c r="N37" s="20" t="str">
        <f>IF(AB31="","",AB31)</f>
        <v/>
      </c>
      <c r="O37" s="24"/>
      <c r="P37" s="19" t="str">
        <f>IF(AF33="","",AF33)</f>
        <v/>
      </c>
      <c r="Q37" s="20"/>
      <c r="R37" s="20" t="s">
        <v>9</v>
      </c>
      <c r="S37" s="20"/>
      <c r="T37" s="20" t="str">
        <f>IF(AB33="","",AB33)</f>
        <v/>
      </c>
      <c r="U37" s="24"/>
      <c r="V37" s="19" t="str">
        <f>IF(AF35="","",AF35)</f>
        <v/>
      </c>
      <c r="W37" s="20"/>
      <c r="X37" s="20" t="s">
        <v>9</v>
      </c>
      <c r="Y37" s="20"/>
      <c r="Z37" s="20" t="str">
        <f>IF(AB35="","",AB35)</f>
        <v/>
      </c>
      <c r="AA37" s="24"/>
      <c r="AB37" s="32"/>
      <c r="AC37" s="33"/>
      <c r="AD37" s="33"/>
      <c r="AE37" s="33"/>
      <c r="AF37" s="33"/>
      <c r="AG37" s="34"/>
      <c r="AH37" s="38">
        <f>COUNTIF(J38:AG38,"○")</f>
        <v>0</v>
      </c>
      <c r="AI37" s="39"/>
      <c r="AJ37" s="38">
        <f>COUNTIF(J38:AG38,"△")</f>
        <v>0</v>
      </c>
      <c r="AK37" s="39"/>
      <c r="AL37" s="38">
        <f>COUNTIF(J38:AG38,"●")</f>
        <v>0</v>
      </c>
      <c r="AM37" s="39"/>
      <c r="AN37" s="56">
        <f>AH37*3+AJ37*1</f>
        <v>0</v>
      </c>
      <c r="AO37" s="57"/>
      <c r="AP37" s="58"/>
      <c r="AQ37" s="25">
        <f>SUM(P37,V37,J37)</f>
        <v>0</v>
      </c>
      <c r="AR37" s="26"/>
      <c r="AS37" s="25">
        <f>SUM(T37,Z37,N37)</f>
        <v>0</v>
      </c>
      <c r="AT37" s="26"/>
      <c r="AU37" s="130">
        <f>AQ37-AS37</f>
        <v>0</v>
      </c>
      <c r="AV37" s="131"/>
      <c r="AW37" s="98" t="str">
        <f t="shared" ref="AW37" si="4">IF(AZ37=0,"",_xlfn.RANK.EQ(AZ37,$AZ$31:$AZ$38,0))</f>
        <v/>
      </c>
      <c r="AX37" s="99"/>
      <c r="AY37" s="100"/>
      <c r="AZ37" s="1">
        <f>AN37*100+AU37*10+AQ37*1</f>
        <v>0</v>
      </c>
    </row>
    <row r="38" spans="2:52" ht="45" customHeight="1" thickBot="1" x14ac:dyDescent="0.45">
      <c r="B38" s="29"/>
      <c r="C38" s="30"/>
      <c r="D38" s="31"/>
      <c r="E38" s="31"/>
      <c r="F38" s="31"/>
      <c r="G38" s="31"/>
      <c r="H38" s="31"/>
      <c r="I38" s="31"/>
      <c r="J38" s="46" t="str">
        <f>IF(J37="","",CHOOSE(2+(J37&gt;N37)-(J37&lt;N37),"●","△","○"))</f>
        <v/>
      </c>
      <c r="K38" s="47"/>
      <c r="L38" s="47"/>
      <c r="M38" s="47"/>
      <c r="N38" s="47"/>
      <c r="O38" s="48"/>
      <c r="P38" s="46" t="str">
        <f>IF(P37="","",CHOOSE(2+(P37&gt;T37)-(P37&lt;T37),"●","△","○"))</f>
        <v/>
      </c>
      <c r="Q38" s="47"/>
      <c r="R38" s="47"/>
      <c r="S38" s="47"/>
      <c r="T38" s="47"/>
      <c r="U38" s="48"/>
      <c r="V38" s="46" t="str">
        <f>IF(V37="","",CHOOSE(2+(V37&gt;Z37)-(V37&lt;Z37),"●","△","○"))</f>
        <v/>
      </c>
      <c r="W38" s="47"/>
      <c r="X38" s="47"/>
      <c r="Y38" s="47"/>
      <c r="Z38" s="47"/>
      <c r="AA38" s="48"/>
      <c r="AB38" s="35"/>
      <c r="AC38" s="36"/>
      <c r="AD38" s="36"/>
      <c r="AE38" s="36"/>
      <c r="AF38" s="36"/>
      <c r="AG38" s="37"/>
      <c r="AH38" s="40"/>
      <c r="AI38" s="41"/>
      <c r="AJ38" s="40"/>
      <c r="AK38" s="41"/>
      <c r="AL38" s="40"/>
      <c r="AM38" s="41"/>
      <c r="AN38" s="104"/>
      <c r="AO38" s="105"/>
      <c r="AP38" s="106"/>
      <c r="AQ38" s="107"/>
      <c r="AR38" s="108"/>
      <c r="AS38" s="107"/>
      <c r="AT38" s="108"/>
      <c r="AU38" s="132"/>
      <c r="AV38" s="133"/>
      <c r="AW38" s="101"/>
      <c r="AX38" s="102"/>
      <c r="AY38" s="103"/>
    </row>
    <row r="39" spans="2:52" ht="45" customHeight="1" x14ac:dyDescent="0.4"/>
    <row r="40" spans="2:52" ht="45" customHeight="1" thickBot="1" x14ac:dyDescent="0.45">
      <c r="B40" s="95" t="str">
        <f>組み合わせ!M8</f>
        <v>5番ピッチ</v>
      </c>
      <c r="C40" s="95"/>
      <c r="D40" s="95"/>
      <c r="E40" s="95"/>
      <c r="F40" s="95"/>
      <c r="G40" s="95"/>
      <c r="H40" s="95"/>
      <c r="I40" s="95"/>
    </row>
    <row r="41" spans="2:52" ht="45" customHeight="1" x14ac:dyDescent="0.4">
      <c r="B41" s="52" t="s">
        <v>12</v>
      </c>
      <c r="C41" s="53"/>
      <c r="D41" s="53"/>
      <c r="E41" s="53"/>
      <c r="F41" s="53"/>
      <c r="G41" s="53"/>
      <c r="H41" s="53"/>
      <c r="I41" s="53"/>
      <c r="J41" s="15">
        <f>C43</f>
        <v>0</v>
      </c>
      <c r="K41" s="16"/>
      <c r="L41" s="16"/>
      <c r="M41" s="16"/>
      <c r="N41" s="16"/>
      <c r="O41" s="42"/>
      <c r="P41" s="15">
        <f>C45</f>
        <v>0</v>
      </c>
      <c r="Q41" s="16"/>
      <c r="R41" s="16"/>
      <c r="S41" s="16"/>
      <c r="T41" s="16"/>
      <c r="U41" s="42"/>
      <c r="V41" s="15">
        <f>C47</f>
        <v>0</v>
      </c>
      <c r="W41" s="16"/>
      <c r="X41" s="16"/>
      <c r="Y41" s="16"/>
      <c r="Z41" s="16"/>
      <c r="AA41" s="42"/>
      <c r="AB41" s="15">
        <f>C49</f>
        <v>0</v>
      </c>
      <c r="AC41" s="16"/>
      <c r="AD41" s="16"/>
      <c r="AE41" s="16"/>
      <c r="AF41" s="16"/>
      <c r="AG41" s="42"/>
      <c r="AH41" s="75" t="s">
        <v>1</v>
      </c>
      <c r="AI41" s="76"/>
      <c r="AJ41" s="75" t="s">
        <v>2</v>
      </c>
      <c r="AK41" s="76"/>
      <c r="AL41" s="75" t="s">
        <v>3</v>
      </c>
      <c r="AM41" s="76"/>
      <c r="AN41" s="75" t="s">
        <v>4</v>
      </c>
      <c r="AO41" s="76"/>
      <c r="AP41" s="79"/>
      <c r="AQ41" s="75" t="s">
        <v>5</v>
      </c>
      <c r="AR41" s="81"/>
      <c r="AS41" s="75" t="s">
        <v>6</v>
      </c>
      <c r="AT41" s="81"/>
      <c r="AU41" s="83" t="s">
        <v>7</v>
      </c>
      <c r="AV41" s="81"/>
      <c r="AW41" s="85" t="s">
        <v>8</v>
      </c>
      <c r="AX41" s="85"/>
      <c r="AY41" s="86"/>
    </row>
    <row r="42" spans="2:52" ht="45" customHeight="1" thickBot="1" x14ac:dyDescent="0.45">
      <c r="B42" s="54"/>
      <c r="C42" s="55"/>
      <c r="D42" s="55"/>
      <c r="E42" s="55"/>
      <c r="F42" s="55"/>
      <c r="G42" s="55"/>
      <c r="H42" s="55"/>
      <c r="I42" s="55"/>
      <c r="J42" s="30"/>
      <c r="K42" s="31"/>
      <c r="L42" s="31"/>
      <c r="M42" s="31"/>
      <c r="N42" s="31"/>
      <c r="O42" s="43"/>
      <c r="P42" s="30"/>
      <c r="Q42" s="31"/>
      <c r="R42" s="31"/>
      <c r="S42" s="31"/>
      <c r="T42" s="31"/>
      <c r="U42" s="43"/>
      <c r="V42" s="30"/>
      <c r="W42" s="31"/>
      <c r="X42" s="31"/>
      <c r="Y42" s="31"/>
      <c r="Z42" s="31"/>
      <c r="AA42" s="43"/>
      <c r="AB42" s="30"/>
      <c r="AC42" s="31"/>
      <c r="AD42" s="31"/>
      <c r="AE42" s="31"/>
      <c r="AF42" s="31"/>
      <c r="AG42" s="43"/>
      <c r="AH42" s="77"/>
      <c r="AI42" s="78"/>
      <c r="AJ42" s="77"/>
      <c r="AK42" s="78"/>
      <c r="AL42" s="77"/>
      <c r="AM42" s="78"/>
      <c r="AN42" s="77"/>
      <c r="AO42" s="78"/>
      <c r="AP42" s="80"/>
      <c r="AQ42" s="77"/>
      <c r="AR42" s="82"/>
      <c r="AS42" s="77"/>
      <c r="AT42" s="82"/>
      <c r="AU42" s="84"/>
      <c r="AV42" s="82"/>
      <c r="AW42" s="87"/>
      <c r="AX42" s="87"/>
      <c r="AY42" s="88"/>
    </row>
    <row r="43" spans="2:52" ht="45" customHeight="1" x14ac:dyDescent="0.4">
      <c r="B43" s="13">
        <v>1</v>
      </c>
      <c r="C43" s="15">
        <f>BO11</f>
        <v>0</v>
      </c>
      <c r="D43" s="16"/>
      <c r="E43" s="16"/>
      <c r="F43" s="16"/>
      <c r="G43" s="16"/>
      <c r="H43" s="16"/>
      <c r="I43" s="16"/>
      <c r="J43" s="32"/>
      <c r="K43" s="33"/>
      <c r="L43" s="33"/>
      <c r="M43" s="33"/>
      <c r="N43" s="33"/>
      <c r="O43" s="34"/>
      <c r="P43" s="19"/>
      <c r="Q43" s="20"/>
      <c r="R43" s="20" t="s">
        <v>9</v>
      </c>
      <c r="S43" s="20"/>
      <c r="T43" s="20"/>
      <c r="U43" s="24"/>
      <c r="V43" s="19"/>
      <c r="W43" s="20"/>
      <c r="X43" s="20" t="s">
        <v>9</v>
      </c>
      <c r="Y43" s="20"/>
      <c r="Z43" s="20"/>
      <c r="AA43" s="24"/>
      <c r="AB43" s="19"/>
      <c r="AC43" s="20"/>
      <c r="AD43" s="20" t="s">
        <v>9</v>
      </c>
      <c r="AE43" s="20"/>
      <c r="AF43" s="20"/>
      <c r="AG43" s="24"/>
      <c r="AH43" s="38">
        <f>COUNTIF(P44:AG44,"○")</f>
        <v>0</v>
      </c>
      <c r="AI43" s="39"/>
      <c r="AJ43" s="38">
        <f>COUNTIF(P44:AG44,"△")</f>
        <v>0</v>
      </c>
      <c r="AK43" s="39"/>
      <c r="AL43" s="38">
        <f>COUNTIF(J44:AG44,"●")</f>
        <v>0</v>
      </c>
      <c r="AM43" s="39"/>
      <c r="AN43" s="56">
        <f>AH43*3+AJ43*1</f>
        <v>0</v>
      </c>
      <c r="AO43" s="57"/>
      <c r="AP43" s="58"/>
      <c r="AQ43" s="25">
        <f>SUM(P43,V43,AB43)</f>
        <v>0</v>
      </c>
      <c r="AR43" s="26"/>
      <c r="AS43" s="25">
        <f>SUM(T43,Z43,AF43)</f>
        <v>0</v>
      </c>
      <c r="AT43" s="26"/>
      <c r="AU43" s="130">
        <f>AQ43-AS43</f>
        <v>0</v>
      </c>
      <c r="AV43" s="131"/>
      <c r="AW43" s="98" t="str">
        <f>IF(AZ43=0,"",_xlfn.RANK.EQ(AZ43,$AZ$43:$AZ$50,0))</f>
        <v/>
      </c>
      <c r="AX43" s="99"/>
      <c r="AY43" s="100"/>
      <c r="AZ43" s="1">
        <f>AN43*100+AU43*10+AQ43*1</f>
        <v>0</v>
      </c>
    </row>
    <row r="44" spans="2:52" ht="45" customHeight="1" thickBot="1" x14ac:dyDescent="0.45">
      <c r="B44" s="14"/>
      <c r="C44" s="17"/>
      <c r="D44" s="18"/>
      <c r="E44" s="18"/>
      <c r="F44" s="18"/>
      <c r="G44" s="18"/>
      <c r="H44" s="18"/>
      <c r="I44" s="18"/>
      <c r="J44" s="35"/>
      <c r="K44" s="36"/>
      <c r="L44" s="36"/>
      <c r="M44" s="36"/>
      <c r="N44" s="36"/>
      <c r="O44" s="37"/>
      <c r="P44" s="21" t="str">
        <f>IF(P43="","",CHOOSE(2+(P43&gt;T43)-(P43&lt;T43),"●","△","○"))</f>
        <v/>
      </c>
      <c r="Q44" s="22"/>
      <c r="R44" s="22"/>
      <c r="S44" s="22"/>
      <c r="T44" s="22"/>
      <c r="U44" s="23"/>
      <c r="V44" s="21" t="str">
        <f>IF(V43="","",CHOOSE(2+(V43&gt;Z43)-(V43&lt;Z43),"●","△","○"))</f>
        <v/>
      </c>
      <c r="W44" s="22"/>
      <c r="X44" s="22"/>
      <c r="Y44" s="22"/>
      <c r="Z44" s="22"/>
      <c r="AA44" s="23"/>
      <c r="AB44" s="21" t="str">
        <f>IF(AB43="","",CHOOSE(2+(AB43&gt;AF43)-(AB43&lt;AF43),"●","△","○"))</f>
        <v/>
      </c>
      <c r="AC44" s="22"/>
      <c r="AD44" s="22"/>
      <c r="AE44" s="22"/>
      <c r="AF44" s="22"/>
      <c r="AG44" s="23"/>
      <c r="AH44" s="44"/>
      <c r="AI44" s="45"/>
      <c r="AJ44" s="44"/>
      <c r="AK44" s="45"/>
      <c r="AL44" s="44"/>
      <c r="AM44" s="45"/>
      <c r="AN44" s="59"/>
      <c r="AO44" s="60"/>
      <c r="AP44" s="61"/>
      <c r="AQ44" s="27"/>
      <c r="AR44" s="28"/>
      <c r="AS44" s="27"/>
      <c r="AT44" s="28"/>
      <c r="AU44" s="137"/>
      <c r="AV44" s="138"/>
      <c r="AW44" s="101"/>
      <c r="AX44" s="102"/>
      <c r="AY44" s="103"/>
    </row>
    <row r="45" spans="2:52" ht="45" customHeight="1" x14ac:dyDescent="0.4">
      <c r="B45" s="13">
        <v>2</v>
      </c>
      <c r="C45" s="15">
        <f>BO12</f>
        <v>0</v>
      </c>
      <c r="D45" s="16"/>
      <c r="E45" s="16"/>
      <c r="F45" s="16"/>
      <c r="G45" s="16"/>
      <c r="H45" s="16"/>
      <c r="I45" s="16"/>
      <c r="J45" s="19" t="str">
        <f>IF(T43="","",T43)</f>
        <v/>
      </c>
      <c r="K45" s="20"/>
      <c r="L45" s="20" t="s">
        <v>9</v>
      </c>
      <c r="M45" s="20"/>
      <c r="N45" s="20" t="str">
        <f>IF(P43="","",P43)</f>
        <v/>
      </c>
      <c r="O45" s="24"/>
      <c r="P45" s="32"/>
      <c r="Q45" s="33"/>
      <c r="R45" s="33"/>
      <c r="S45" s="33"/>
      <c r="T45" s="33"/>
      <c r="U45" s="34"/>
      <c r="V45" s="19"/>
      <c r="W45" s="20"/>
      <c r="X45" s="20" t="s">
        <v>9</v>
      </c>
      <c r="Y45" s="20"/>
      <c r="Z45" s="20"/>
      <c r="AA45" s="24"/>
      <c r="AB45" s="19"/>
      <c r="AC45" s="20"/>
      <c r="AD45" s="20" t="s">
        <v>9</v>
      </c>
      <c r="AE45" s="20"/>
      <c r="AF45" s="20"/>
      <c r="AG45" s="24"/>
      <c r="AH45" s="38">
        <f>COUNTIF(J46:AG46,"○")</f>
        <v>0</v>
      </c>
      <c r="AI45" s="39"/>
      <c r="AJ45" s="38">
        <f>COUNTIF(J46:AG46,"△")</f>
        <v>0</v>
      </c>
      <c r="AK45" s="39"/>
      <c r="AL45" s="38">
        <f>COUNTIF(J46:AG46,"●")</f>
        <v>0</v>
      </c>
      <c r="AM45" s="39"/>
      <c r="AN45" s="56">
        <f>AH45*3+AJ45*1</f>
        <v>0</v>
      </c>
      <c r="AO45" s="57"/>
      <c r="AP45" s="58"/>
      <c r="AQ45" s="25">
        <f>SUM(J45,V45,AB45)</f>
        <v>0</v>
      </c>
      <c r="AR45" s="26"/>
      <c r="AS45" s="25">
        <f>SUM(N45,Z45,AF45)</f>
        <v>0</v>
      </c>
      <c r="AT45" s="26"/>
      <c r="AU45" s="130">
        <f>AQ45-AS45</f>
        <v>0</v>
      </c>
      <c r="AV45" s="131"/>
      <c r="AW45" s="98" t="str">
        <f>IF(AZ45=0,"",_xlfn.RANK.EQ(AZ45,$AZ$43:$AZ$50,0))</f>
        <v/>
      </c>
      <c r="AX45" s="99"/>
      <c r="AY45" s="100"/>
      <c r="AZ45" s="1">
        <f>AN45*100+AU45*10+AQ45*1</f>
        <v>0</v>
      </c>
    </row>
    <row r="46" spans="2:52" ht="45" customHeight="1" thickBot="1" x14ac:dyDescent="0.45">
      <c r="B46" s="14"/>
      <c r="C46" s="17"/>
      <c r="D46" s="18"/>
      <c r="E46" s="18"/>
      <c r="F46" s="18"/>
      <c r="G46" s="18"/>
      <c r="H46" s="18"/>
      <c r="I46" s="18"/>
      <c r="J46" s="21" t="str">
        <f>IF(J45="","",CHOOSE(2+(J45&gt;N45)-(J45&lt;N45),"●","△","○"))</f>
        <v/>
      </c>
      <c r="K46" s="22"/>
      <c r="L46" s="22"/>
      <c r="M46" s="22"/>
      <c r="N46" s="22"/>
      <c r="O46" s="23"/>
      <c r="P46" s="35"/>
      <c r="Q46" s="36"/>
      <c r="R46" s="36"/>
      <c r="S46" s="36"/>
      <c r="T46" s="36"/>
      <c r="U46" s="37"/>
      <c r="V46" s="21" t="str">
        <f>IF(V45="","",CHOOSE(2+(V45&gt;Z45)-(V45&lt;Z45),"●","△","○"))</f>
        <v/>
      </c>
      <c r="W46" s="22"/>
      <c r="X46" s="22"/>
      <c r="Y46" s="22"/>
      <c r="Z46" s="22"/>
      <c r="AA46" s="23"/>
      <c r="AB46" s="21" t="str">
        <f>IF(AB45="","",CHOOSE(2+(AB45&gt;AF45)-(AB45&lt;AF45),"●","△","○"))</f>
        <v/>
      </c>
      <c r="AC46" s="22"/>
      <c r="AD46" s="22"/>
      <c r="AE46" s="22"/>
      <c r="AF46" s="22"/>
      <c r="AG46" s="23"/>
      <c r="AH46" s="44"/>
      <c r="AI46" s="45"/>
      <c r="AJ46" s="44"/>
      <c r="AK46" s="45"/>
      <c r="AL46" s="44"/>
      <c r="AM46" s="45"/>
      <c r="AN46" s="59"/>
      <c r="AO46" s="60"/>
      <c r="AP46" s="61"/>
      <c r="AQ46" s="27"/>
      <c r="AR46" s="28"/>
      <c r="AS46" s="27"/>
      <c r="AT46" s="28"/>
      <c r="AU46" s="137"/>
      <c r="AV46" s="138"/>
      <c r="AW46" s="101"/>
      <c r="AX46" s="102"/>
      <c r="AY46" s="103"/>
    </row>
    <row r="47" spans="2:52" ht="45" customHeight="1" x14ac:dyDescent="0.4">
      <c r="B47" s="13">
        <v>3</v>
      </c>
      <c r="C47" s="15">
        <f>BO13</f>
        <v>0</v>
      </c>
      <c r="D47" s="16"/>
      <c r="E47" s="16"/>
      <c r="F47" s="16"/>
      <c r="G47" s="16"/>
      <c r="H47" s="16"/>
      <c r="I47" s="16"/>
      <c r="J47" s="19" t="str">
        <f>IF(Z43="","",Z43)</f>
        <v/>
      </c>
      <c r="K47" s="20"/>
      <c r="L47" s="20" t="s">
        <v>9</v>
      </c>
      <c r="M47" s="20"/>
      <c r="N47" s="20" t="str">
        <f>IF(V43="","",V43)</f>
        <v/>
      </c>
      <c r="O47" s="24"/>
      <c r="P47" s="19" t="str">
        <f>IF(Z45="","",Z45)</f>
        <v/>
      </c>
      <c r="Q47" s="20"/>
      <c r="R47" s="20" t="s">
        <v>9</v>
      </c>
      <c r="S47" s="20"/>
      <c r="T47" s="20" t="str">
        <f>IF(V45="","",V45)</f>
        <v/>
      </c>
      <c r="U47" s="24"/>
      <c r="V47" s="32"/>
      <c r="W47" s="33"/>
      <c r="X47" s="33"/>
      <c r="Y47" s="33"/>
      <c r="Z47" s="33"/>
      <c r="AA47" s="34"/>
      <c r="AB47" s="19"/>
      <c r="AC47" s="20"/>
      <c r="AD47" s="20" t="s">
        <v>9</v>
      </c>
      <c r="AE47" s="20"/>
      <c r="AF47" s="20"/>
      <c r="AG47" s="24"/>
      <c r="AH47" s="38">
        <f>COUNTIF(J48:AG48,"○")</f>
        <v>0</v>
      </c>
      <c r="AI47" s="39"/>
      <c r="AJ47" s="38">
        <f>COUNTIF(J48:AG48,"△")</f>
        <v>0</v>
      </c>
      <c r="AK47" s="39"/>
      <c r="AL47" s="38">
        <f>COUNTIF(J48:AG48,"●")</f>
        <v>0</v>
      </c>
      <c r="AM47" s="39"/>
      <c r="AN47" s="56">
        <f>AH47*3+AJ47*1</f>
        <v>0</v>
      </c>
      <c r="AO47" s="57"/>
      <c r="AP47" s="58"/>
      <c r="AQ47" s="25">
        <f>SUM(P47,J47,AB47)</f>
        <v>0</v>
      </c>
      <c r="AR47" s="26"/>
      <c r="AS47" s="25">
        <f>SUM(T47,N47,AF47)</f>
        <v>0</v>
      </c>
      <c r="AT47" s="26"/>
      <c r="AU47" s="130">
        <f>AQ47-AS47</f>
        <v>0</v>
      </c>
      <c r="AV47" s="131"/>
      <c r="AW47" s="98" t="str">
        <f t="shared" ref="AW47" si="5">IF(AZ47=0,"",_xlfn.RANK.EQ(AZ47,$AZ$43:$AZ$50,0))</f>
        <v/>
      </c>
      <c r="AX47" s="99"/>
      <c r="AY47" s="100"/>
      <c r="AZ47" s="1">
        <f>AN47*100+AU47*10+AQ47*1</f>
        <v>0</v>
      </c>
    </row>
    <row r="48" spans="2:52" ht="45" customHeight="1" thickBot="1" x14ac:dyDescent="0.45">
      <c r="B48" s="29"/>
      <c r="C48" s="17"/>
      <c r="D48" s="18"/>
      <c r="E48" s="18"/>
      <c r="F48" s="18"/>
      <c r="G48" s="18"/>
      <c r="H48" s="18"/>
      <c r="I48" s="18"/>
      <c r="J48" s="21" t="str">
        <f>IF(J47="","",CHOOSE(2+(J47&gt;N47)-(J47&lt;N47),"●","△","○"))</f>
        <v/>
      </c>
      <c r="K48" s="22"/>
      <c r="L48" s="22"/>
      <c r="M48" s="22"/>
      <c r="N48" s="22"/>
      <c r="O48" s="23"/>
      <c r="P48" s="21" t="str">
        <f>IF(P47="","",CHOOSE(2+(P47&gt;T47)-(P47&lt;T47),"●","△","○"))</f>
        <v/>
      </c>
      <c r="Q48" s="22"/>
      <c r="R48" s="22"/>
      <c r="S48" s="22"/>
      <c r="T48" s="22"/>
      <c r="U48" s="23"/>
      <c r="V48" s="35"/>
      <c r="W48" s="36"/>
      <c r="X48" s="36"/>
      <c r="Y48" s="36"/>
      <c r="Z48" s="36"/>
      <c r="AA48" s="37"/>
      <c r="AB48" s="21" t="str">
        <f>IF(AB47="","",CHOOSE(2+(AB47&gt;AF47)-(AB47&lt;AF47),"●","△","○"))</f>
        <v/>
      </c>
      <c r="AC48" s="22"/>
      <c r="AD48" s="22"/>
      <c r="AE48" s="22"/>
      <c r="AF48" s="22"/>
      <c r="AG48" s="23"/>
      <c r="AH48" s="40"/>
      <c r="AI48" s="41"/>
      <c r="AJ48" s="40"/>
      <c r="AK48" s="41"/>
      <c r="AL48" s="40"/>
      <c r="AM48" s="41"/>
      <c r="AN48" s="104"/>
      <c r="AO48" s="105"/>
      <c r="AP48" s="106"/>
      <c r="AQ48" s="107"/>
      <c r="AR48" s="108"/>
      <c r="AS48" s="107"/>
      <c r="AT48" s="108"/>
      <c r="AU48" s="132"/>
      <c r="AV48" s="133"/>
      <c r="AW48" s="101"/>
      <c r="AX48" s="102"/>
      <c r="AY48" s="103"/>
    </row>
    <row r="49" spans="2:52" ht="45" customHeight="1" x14ac:dyDescent="0.4">
      <c r="B49" s="13">
        <v>1</v>
      </c>
      <c r="C49" s="15">
        <f>BO14</f>
        <v>0</v>
      </c>
      <c r="D49" s="16"/>
      <c r="E49" s="16"/>
      <c r="F49" s="16"/>
      <c r="G49" s="16"/>
      <c r="H49" s="16"/>
      <c r="I49" s="16"/>
      <c r="J49" s="19" t="str">
        <f>IF(AF43="","",AF43)</f>
        <v/>
      </c>
      <c r="K49" s="20"/>
      <c r="L49" s="20" t="s">
        <v>9</v>
      </c>
      <c r="M49" s="20"/>
      <c r="N49" s="20" t="str">
        <f>IF(AB43="","",AB43)</f>
        <v/>
      </c>
      <c r="O49" s="24"/>
      <c r="P49" s="19" t="str">
        <f>IF(AF45="","",AF45)</f>
        <v/>
      </c>
      <c r="Q49" s="20"/>
      <c r="R49" s="20" t="s">
        <v>9</v>
      </c>
      <c r="S49" s="20"/>
      <c r="T49" s="20" t="str">
        <f>IF(AB45="","",AB45)</f>
        <v/>
      </c>
      <c r="U49" s="24"/>
      <c r="V49" s="19" t="str">
        <f>IF(AF47="","",AF47)</f>
        <v/>
      </c>
      <c r="W49" s="20"/>
      <c r="X49" s="20" t="s">
        <v>9</v>
      </c>
      <c r="Y49" s="20"/>
      <c r="Z49" s="20" t="str">
        <f>IF(AB47="","",AB47)</f>
        <v/>
      </c>
      <c r="AA49" s="24"/>
      <c r="AB49" s="32"/>
      <c r="AC49" s="33"/>
      <c r="AD49" s="33"/>
      <c r="AE49" s="33"/>
      <c r="AF49" s="33"/>
      <c r="AG49" s="34"/>
      <c r="AH49" s="38">
        <f>COUNTIF(J50:AG50,"○")</f>
        <v>0</v>
      </c>
      <c r="AI49" s="39"/>
      <c r="AJ49" s="38">
        <f>COUNTIF(J50:AG50,"△")</f>
        <v>0</v>
      </c>
      <c r="AK49" s="39"/>
      <c r="AL49" s="38">
        <f>COUNTIF(J50:AG50,"●")</f>
        <v>0</v>
      </c>
      <c r="AM49" s="39"/>
      <c r="AN49" s="56">
        <f>AH49*3+AJ49*1</f>
        <v>0</v>
      </c>
      <c r="AO49" s="57"/>
      <c r="AP49" s="58"/>
      <c r="AQ49" s="25">
        <f>SUM(P49,V49,J49)</f>
        <v>0</v>
      </c>
      <c r="AR49" s="26"/>
      <c r="AS49" s="25">
        <f>SUM(T49,Z49,N49)</f>
        <v>0</v>
      </c>
      <c r="AT49" s="26"/>
      <c r="AU49" s="130">
        <f>AQ49-AS49</f>
        <v>0</v>
      </c>
      <c r="AV49" s="131"/>
      <c r="AW49" s="98" t="str">
        <f t="shared" ref="AW49" si="6">IF(AZ49=0,"",_xlfn.RANK.EQ(AZ49,$AZ$43:$AZ$50,0))</f>
        <v/>
      </c>
      <c r="AX49" s="99"/>
      <c r="AY49" s="100"/>
      <c r="AZ49" s="1">
        <f>AN49*100+AU49*10+AQ49*1</f>
        <v>0</v>
      </c>
    </row>
    <row r="50" spans="2:52" ht="45" customHeight="1" thickBot="1" x14ac:dyDescent="0.45">
      <c r="B50" s="29"/>
      <c r="C50" s="30"/>
      <c r="D50" s="31"/>
      <c r="E50" s="31"/>
      <c r="F50" s="31"/>
      <c r="G50" s="31"/>
      <c r="H50" s="31"/>
      <c r="I50" s="31"/>
      <c r="J50" s="46" t="str">
        <f>IF(J49="","",CHOOSE(2+(J49&gt;N49)-(J49&lt;N49),"●","△","○"))</f>
        <v/>
      </c>
      <c r="K50" s="47"/>
      <c r="L50" s="47"/>
      <c r="M50" s="47"/>
      <c r="N50" s="47"/>
      <c r="O50" s="48"/>
      <c r="P50" s="46" t="str">
        <f>IF(P49="","",CHOOSE(2+(P49&gt;T49)-(P49&lt;T49),"●","△","○"))</f>
        <v/>
      </c>
      <c r="Q50" s="47"/>
      <c r="R50" s="47"/>
      <c r="S50" s="47"/>
      <c r="T50" s="47"/>
      <c r="U50" s="48"/>
      <c r="V50" s="46" t="str">
        <f>IF(V49="","",CHOOSE(2+(V49&gt;Z49)-(V49&lt;Z49),"●","△","○"))</f>
        <v/>
      </c>
      <c r="W50" s="47"/>
      <c r="X50" s="47"/>
      <c r="Y50" s="47"/>
      <c r="Z50" s="47"/>
      <c r="AA50" s="48"/>
      <c r="AB50" s="35"/>
      <c r="AC50" s="36"/>
      <c r="AD50" s="36"/>
      <c r="AE50" s="36"/>
      <c r="AF50" s="36"/>
      <c r="AG50" s="37"/>
      <c r="AH50" s="40"/>
      <c r="AI50" s="41"/>
      <c r="AJ50" s="40"/>
      <c r="AK50" s="41"/>
      <c r="AL50" s="40"/>
      <c r="AM50" s="41"/>
      <c r="AN50" s="104"/>
      <c r="AO50" s="105"/>
      <c r="AP50" s="106"/>
      <c r="AQ50" s="107"/>
      <c r="AR50" s="108"/>
      <c r="AS50" s="107"/>
      <c r="AT50" s="108"/>
      <c r="AU50" s="132"/>
      <c r="AV50" s="133"/>
      <c r="AW50" s="101"/>
      <c r="AX50" s="102"/>
      <c r="AY50" s="103"/>
    </row>
  </sheetData>
  <mergeCells count="450">
    <mergeCell ref="BC15:BZ15"/>
    <mergeCell ref="BC16:BZ16"/>
    <mergeCell ref="AH23:AI24"/>
    <mergeCell ref="AJ23:AK24"/>
    <mergeCell ref="AL23:AM24"/>
    <mergeCell ref="AN23:AP24"/>
    <mergeCell ref="AQ23:AR24"/>
    <mergeCell ref="AS23:AT24"/>
    <mergeCell ref="AU23:AV24"/>
    <mergeCell ref="AW23:AY24"/>
    <mergeCell ref="J24:O24"/>
    <mergeCell ref="P24:U24"/>
    <mergeCell ref="B23:B24"/>
    <mergeCell ref="C23:I24"/>
    <mergeCell ref="J23:K23"/>
    <mergeCell ref="L23:M23"/>
    <mergeCell ref="N23:O23"/>
    <mergeCell ref="P23:Q23"/>
    <mergeCell ref="R23:S23"/>
    <mergeCell ref="T23:U23"/>
    <mergeCell ref="V23:AA24"/>
    <mergeCell ref="AW19:AY20"/>
    <mergeCell ref="P20:U20"/>
    <mergeCell ref="P21:U22"/>
    <mergeCell ref="V21:W21"/>
    <mergeCell ref="X21:Y21"/>
    <mergeCell ref="Z21:AA21"/>
    <mergeCell ref="AH21:AI22"/>
    <mergeCell ref="AJ21:AK22"/>
    <mergeCell ref="AL21:AM22"/>
    <mergeCell ref="AN21:AP22"/>
    <mergeCell ref="AQ21:AR22"/>
    <mergeCell ref="AS21:AT22"/>
    <mergeCell ref="AU21:AV22"/>
    <mergeCell ref="AW21:AY22"/>
    <mergeCell ref="V22:AA22"/>
    <mergeCell ref="X19:Y19"/>
    <mergeCell ref="Z19:AA19"/>
    <mergeCell ref="AF21:AG21"/>
    <mergeCell ref="AB22:AG22"/>
    <mergeCell ref="AB24:AG24"/>
    <mergeCell ref="AU11:AV12"/>
    <mergeCell ref="AW11:AY12"/>
    <mergeCell ref="J12:O12"/>
    <mergeCell ref="P12:U12"/>
    <mergeCell ref="B21:B22"/>
    <mergeCell ref="C21:I22"/>
    <mergeCell ref="J21:K21"/>
    <mergeCell ref="L21:M21"/>
    <mergeCell ref="N21:O21"/>
    <mergeCell ref="J22:O22"/>
    <mergeCell ref="AH19:AI20"/>
    <mergeCell ref="AJ19:AK20"/>
    <mergeCell ref="AL19:AM20"/>
    <mergeCell ref="AN19:AP20"/>
    <mergeCell ref="AQ19:AR20"/>
    <mergeCell ref="AS19:AT20"/>
    <mergeCell ref="AU19:AV20"/>
    <mergeCell ref="V20:AA20"/>
    <mergeCell ref="V17:AA18"/>
    <mergeCell ref="AH17:AI18"/>
    <mergeCell ref="AJ17:AK18"/>
    <mergeCell ref="AL17:AM18"/>
    <mergeCell ref="AN17:AP18"/>
    <mergeCell ref="AQ17:AR18"/>
    <mergeCell ref="B11:B12"/>
    <mergeCell ref="C11:I12"/>
    <mergeCell ref="J11:K11"/>
    <mergeCell ref="L11:M11"/>
    <mergeCell ref="N11:O11"/>
    <mergeCell ref="P11:Q11"/>
    <mergeCell ref="R11:S11"/>
    <mergeCell ref="T11:U11"/>
    <mergeCell ref="V11:AA12"/>
    <mergeCell ref="AH9:AI10"/>
    <mergeCell ref="AJ9:AK10"/>
    <mergeCell ref="AL9:AM10"/>
    <mergeCell ref="AN9:AP10"/>
    <mergeCell ref="AQ9:AR10"/>
    <mergeCell ref="AS9:AT10"/>
    <mergeCell ref="AU9:AV10"/>
    <mergeCell ref="AW9:AY10"/>
    <mergeCell ref="J10:O10"/>
    <mergeCell ref="V10:AA10"/>
    <mergeCell ref="AD9:AE9"/>
    <mergeCell ref="B9:B10"/>
    <mergeCell ref="C9:I10"/>
    <mergeCell ref="J9:K9"/>
    <mergeCell ref="L9:M9"/>
    <mergeCell ref="N9:O9"/>
    <mergeCell ref="P9:U10"/>
    <mergeCell ref="V9:W9"/>
    <mergeCell ref="X9:Y9"/>
    <mergeCell ref="Z9:AA9"/>
    <mergeCell ref="B7:B8"/>
    <mergeCell ref="C7:I8"/>
    <mergeCell ref="J7:O8"/>
    <mergeCell ref="P7:Q7"/>
    <mergeCell ref="R7:S7"/>
    <mergeCell ref="AU7:AV8"/>
    <mergeCell ref="AW7:AY8"/>
    <mergeCell ref="P8:U8"/>
    <mergeCell ref="V8:AA8"/>
    <mergeCell ref="V7:W7"/>
    <mergeCell ref="T7:U7"/>
    <mergeCell ref="B4:I4"/>
    <mergeCell ref="B5:I6"/>
    <mergeCell ref="J5:O6"/>
    <mergeCell ref="P5:U6"/>
    <mergeCell ref="V5:AA6"/>
    <mergeCell ref="AH5:AI6"/>
    <mergeCell ref="AJ5:AK6"/>
    <mergeCell ref="AL5:AM6"/>
    <mergeCell ref="AN5:AP6"/>
    <mergeCell ref="AU5:AV6"/>
    <mergeCell ref="AW5:AY6"/>
    <mergeCell ref="X7:Y7"/>
    <mergeCell ref="Z7:AA7"/>
    <mergeCell ref="AH7:AI8"/>
    <mergeCell ref="AJ7:AK8"/>
    <mergeCell ref="AL7:AM8"/>
    <mergeCell ref="AN7:AP8"/>
    <mergeCell ref="AQ7:AR8"/>
    <mergeCell ref="AS7:AT8"/>
    <mergeCell ref="AQ5:AR6"/>
    <mergeCell ref="AS5:AT6"/>
    <mergeCell ref="B16:I16"/>
    <mergeCell ref="B17:I18"/>
    <mergeCell ref="J17:O18"/>
    <mergeCell ref="P17:U18"/>
    <mergeCell ref="B13:B14"/>
    <mergeCell ref="C13:I14"/>
    <mergeCell ref="P13:Q13"/>
    <mergeCell ref="R13:S13"/>
    <mergeCell ref="T13:U13"/>
    <mergeCell ref="J13:K13"/>
    <mergeCell ref="L13:M13"/>
    <mergeCell ref="N13:O13"/>
    <mergeCell ref="J14:O14"/>
    <mergeCell ref="P14:U14"/>
    <mergeCell ref="B19:B20"/>
    <mergeCell ref="C19:I20"/>
    <mergeCell ref="J19:O20"/>
    <mergeCell ref="P19:Q19"/>
    <mergeCell ref="R19:S19"/>
    <mergeCell ref="T19:U19"/>
    <mergeCell ref="V19:W19"/>
    <mergeCell ref="AB17:AG18"/>
    <mergeCell ref="AB19:AC19"/>
    <mergeCell ref="AD19:AE19"/>
    <mergeCell ref="AF19:AG19"/>
    <mergeCell ref="AB20:AG20"/>
    <mergeCell ref="V14:AA14"/>
    <mergeCell ref="AB5:AG6"/>
    <mergeCell ref="AB7:AC7"/>
    <mergeCell ref="AD7:AE7"/>
    <mergeCell ref="AF7:AG7"/>
    <mergeCell ref="AB8:AG8"/>
    <mergeCell ref="AB9:AC9"/>
    <mergeCell ref="AD11:AE11"/>
    <mergeCell ref="AF9:AG9"/>
    <mergeCell ref="AB10:AG10"/>
    <mergeCell ref="V13:W13"/>
    <mergeCell ref="X13:Y13"/>
    <mergeCell ref="Z13:AA13"/>
    <mergeCell ref="AB11:AC11"/>
    <mergeCell ref="AF11:AG11"/>
    <mergeCell ref="AB12:AG12"/>
    <mergeCell ref="AB13:AG14"/>
    <mergeCell ref="B25:B26"/>
    <mergeCell ref="BO5:BZ5"/>
    <mergeCell ref="BO6:BZ6"/>
    <mergeCell ref="BO7:BZ7"/>
    <mergeCell ref="BO8:BZ8"/>
    <mergeCell ref="BO9:BZ9"/>
    <mergeCell ref="BO10:BZ10"/>
    <mergeCell ref="BO11:BZ11"/>
    <mergeCell ref="BO12:BZ12"/>
    <mergeCell ref="BO13:BZ13"/>
    <mergeCell ref="BO14:BZ14"/>
    <mergeCell ref="BC14:BN14"/>
    <mergeCell ref="BC6:BN6"/>
    <mergeCell ref="BC7:BN7"/>
    <mergeCell ref="BC8:BN8"/>
    <mergeCell ref="BC9:BN9"/>
    <mergeCell ref="BC5:BN5"/>
    <mergeCell ref="AU13:AV14"/>
    <mergeCell ref="AW13:AY14"/>
    <mergeCell ref="AH13:AI14"/>
    <mergeCell ref="AJ13:AK14"/>
    <mergeCell ref="AL13:AM14"/>
    <mergeCell ref="AN13:AP14"/>
    <mergeCell ref="AQ13:AR14"/>
    <mergeCell ref="R25:S25"/>
    <mergeCell ref="T25:U25"/>
    <mergeCell ref="V25:W25"/>
    <mergeCell ref="X25:Y25"/>
    <mergeCell ref="BC10:BN10"/>
    <mergeCell ref="BC11:BN11"/>
    <mergeCell ref="BC12:BN12"/>
    <mergeCell ref="BC13:BN13"/>
    <mergeCell ref="AB21:AC21"/>
    <mergeCell ref="AD21:AE21"/>
    <mergeCell ref="AB23:AC23"/>
    <mergeCell ref="AD23:AE23"/>
    <mergeCell ref="AF23:AG23"/>
    <mergeCell ref="AH11:AI12"/>
    <mergeCell ref="AJ11:AK12"/>
    <mergeCell ref="AL11:AM12"/>
    <mergeCell ref="AN11:AP12"/>
    <mergeCell ref="AQ11:AR12"/>
    <mergeCell ref="AS11:AT12"/>
    <mergeCell ref="AS25:AT26"/>
    <mergeCell ref="AS13:AT14"/>
    <mergeCell ref="AS17:AT18"/>
    <mergeCell ref="AU17:AV18"/>
    <mergeCell ref="AW17:AY18"/>
    <mergeCell ref="AU25:AV26"/>
    <mergeCell ref="AW25:AY26"/>
    <mergeCell ref="J26:O26"/>
    <mergeCell ref="P26:U26"/>
    <mergeCell ref="V26:AA26"/>
    <mergeCell ref="B28:I28"/>
    <mergeCell ref="B29:I30"/>
    <mergeCell ref="J29:O30"/>
    <mergeCell ref="P29:U30"/>
    <mergeCell ref="V29:AA30"/>
    <mergeCell ref="AB29:AG30"/>
    <mergeCell ref="AH29:AI30"/>
    <mergeCell ref="AJ29:AK30"/>
    <mergeCell ref="AL29:AM30"/>
    <mergeCell ref="AN29:AP30"/>
    <mergeCell ref="AQ29:AR30"/>
    <mergeCell ref="AS29:AT30"/>
    <mergeCell ref="AU29:AV30"/>
    <mergeCell ref="AW29:AY30"/>
    <mergeCell ref="AH25:AI26"/>
    <mergeCell ref="AJ25:AK26"/>
    <mergeCell ref="AL25:AM26"/>
    <mergeCell ref="C25:I26"/>
    <mergeCell ref="J25:K25"/>
    <mergeCell ref="AN25:AP26"/>
    <mergeCell ref="AQ25:AR26"/>
    <mergeCell ref="B31:B32"/>
    <mergeCell ref="C31:I32"/>
    <mergeCell ref="J31:O32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H31:AI32"/>
    <mergeCell ref="AJ31:AK32"/>
    <mergeCell ref="AL31:AM32"/>
    <mergeCell ref="AN31:AP32"/>
    <mergeCell ref="AQ31:AR32"/>
    <mergeCell ref="Z25:AA25"/>
    <mergeCell ref="AB25:AG26"/>
    <mergeCell ref="L25:M25"/>
    <mergeCell ref="N25:O25"/>
    <mergeCell ref="P25:Q25"/>
    <mergeCell ref="AS31:AT32"/>
    <mergeCell ref="AU31:AV32"/>
    <mergeCell ref="AW31:AY32"/>
    <mergeCell ref="P32:U32"/>
    <mergeCell ref="V32:AA32"/>
    <mergeCell ref="AB32:AG32"/>
    <mergeCell ref="B33:B34"/>
    <mergeCell ref="C33:I34"/>
    <mergeCell ref="J33:K33"/>
    <mergeCell ref="L33:M33"/>
    <mergeCell ref="N33:O33"/>
    <mergeCell ref="P33:U34"/>
    <mergeCell ref="V33:W33"/>
    <mergeCell ref="X33:Y33"/>
    <mergeCell ref="Z33:AA33"/>
    <mergeCell ref="AB33:AC33"/>
    <mergeCell ref="AD33:AE33"/>
    <mergeCell ref="AF33:AG33"/>
    <mergeCell ref="AH33:AI34"/>
    <mergeCell ref="AJ33:AK34"/>
    <mergeCell ref="AL33:AM34"/>
    <mergeCell ref="AN33:AP34"/>
    <mergeCell ref="AQ33:AR34"/>
    <mergeCell ref="AS33:AT34"/>
    <mergeCell ref="AU33:AV34"/>
    <mergeCell ref="AW33:AY34"/>
    <mergeCell ref="J34:O34"/>
    <mergeCell ref="V34:AA34"/>
    <mergeCell ref="AB34:AG34"/>
    <mergeCell ref="B35:B36"/>
    <mergeCell ref="C35:I36"/>
    <mergeCell ref="J35:K35"/>
    <mergeCell ref="L35:M35"/>
    <mergeCell ref="N35:O35"/>
    <mergeCell ref="P35:Q35"/>
    <mergeCell ref="R35:S35"/>
    <mergeCell ref="T35:U35"/>
    <mergeCell ref="V35:AA36"/>
    <mergeCell ref="AB35:AC35"/>
    <mergeCell ref="AD35:AE35"/>
    <mergeCell ref="AF35:AG35"/>
    <mergeCell ref="AH35:AI36"/>
    <mergeCell ref="AJ35:AK36"/>
    <mergeCell ref="AL35:AM36"/>
    <mergeCell ref="AN35:AP36"/>
    <mergeCell ref="AQ35:AR36"/>
    <mergeCell ref="AS35:AT36"/>
    <mergeCell ref="AU35:AV36"/>
    <mergeCell ref="AW35:AY36"/>
    <mergeCell ref="J36:O36"/>
    <mergeCell ref="P36:U36"/>
    <mergeCell ref="AB36:AG36"/>
    <mergeCell ref="B37:B38"/>
    <mergeCell ref="C37:I38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G38"/>
    <mergeCell ref="AH37:AI38"/>
    <mergeCell ref="AJ37:AK38"/>
    <mergeCell ref="AL37:AM38"/>
    <mergeCell ref="AN37:AP38"/>
    <mergeCell ref="AQ37:AR38"/>
    <mergeCell ref="AS37:AT38"/>
    <mergeCell ref="AU37:AV38"/>
    <mergeCell ref="AW37:AY38"/>
    <mergeCell ref="J38:O38"/>
    <mergeCell ref="P38:U38"/>
    <mergeCell ref="V38:AA38"/>
    <mergeCell ref="B40:I40"/>
    <mergeCell ref="B41:I42"/>
    <mergeCell ref="J41:O42"/>
    <mergeCell ref="P41:U42"/>
    <mergeCell ref="V41:AA42"/>
    <mergeCell ref="AB41:AG42"/>
    <mergeCell ref="AH41:AI42"/>
    <mergeCell ref="AJ41:AK42"/>
    <mergeCell ref="AL41:AM42"/>
    <mergeCell ref="AN41:AP42"/>
    <mergeCell ref="AQ41:AR42"/>
    <mergeCell ref="AS41:AT42"/>
    <mergeCell ref="AU41:AV42"/>
    <mergeCell ref="AW41:AY42"/>
    <mergeCell ref="B43:B44"/>
    <mergeCell ref="C43:I44"/>
    <mergeCell ref="J43:O44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H43:AI44"/>
    <mergeCell ref="AJ43:AK44"/>
    <mergeCell ref="AL43:AM44"/>
    <mergeCell ref="AN43:AP44"/>
    <mergeCell ref="AQ43:AR44"/>
    <mergeCell ref="AS43:AT44"/>
    <mergeCell ref="AU43:AV44"/>
    <mergeCell ref="AW43:AY44"/>
    <mergeCell ref="P44:U44"/>
    <mergeCell ref="V44:AA44"/>
    <mergeCell ref="AB44:AG44"/>
    <mergeCell ref="B45:B46"/>
    <mergeCell ref="C45:I46"/>
    <mergeCell ref="J45:K45"/>
    <mergeCell ref="L45:M45"/>
    <mergeCell ref="N45:O45"/>
    <mergeCell ref="P45:U46"/>
    <mergeCell ref="V45:W45"/>
    <mergeCell ref="X45:Y45"/>
    <mergeCell ref="Z45:AA45"/>
    <mergeCell ref="AB45:AC45"/>
    <mergeCell ref="AD45:AE45"/>
    <mergeCell ref="AF45:AG45"/>
    <mergeCell ref="AH45:AI46"/>
    <mergeCell ref="AJ45:AK46"/>
    <mergeCell ref="AL45:AM46"/>
    <mergeCell ref="AN45:AP46"/>
    <mergeCell ref="AQ45:AR46"/>
    <mergeCell ref="AS45:AT46"/>
    <mergeCell ref="AU45:AV46"/>
    <mergeCell ref="AW45:AY46"/>
    <mergeCell ref="AU47:AV48"/>
    <mergeCell ref="AW47:AY48"/>
    <mergeCell ref="J48:O48"/>
    <mergeCell ref="P48:U48"/>
    <mergeCell ref="AB48:AG48"/>
    <mergeCell ref="J46:O46"/>
    <mergeCell ref="V46:AA46"/>
    <mergeCell ref="AB46:AG46"/>
    <mergeCell ref="AB47:AC47"/>
    <mergeCell ref="AD47:AE47"/>
    <mergeCell ref="AF47:AG47"/>
    <mergeCell ref="B47:B48"/>
    <mergeCell ref="C47:I48"/>
    <mergeCell ref="J47:K47"/>
    <mergeCell ref="L47:M47"/>
    <mergeCell ref="N47:O47"/>
    <mergeCell ref="P47:Q47"/>
    <mergeCell ref="R47:S47"/>
    <mergeCell ref="T47:U47"/>
    <mergeCell ref="V47:AA48"/>
    <mergeCell ref="R49:S49"/>
    <mergeCell ref="T49:U49"/>
    <mergeCell ref="V49:W49"/>
    <mergeCell ref="AH47:AI48"/>
    <mergeCell ref="AJ47:AK48"/>
    <mergeCell ref="AL47:AM48"/>
    <mergeCell ref="AN47:AP48"/>
    <mergeCell ref="AQ47:AR48"/>
    <mergeCell ref="AS47:AT48"/>
    <mergeCell ref="AU49:AV50"/>
    <mergeCell ref="AW49:AY50"/>
    <mergeCell ref="J50:O50"/>
    <mergeCell ref="P50:U50"/>
    <mergeCell ref="V50:AA50"/>
    <mergeCell ref="B3:AY3"/>
    <mergeCell ref="BC3:BZ3"/>
    <mergeCell ref="BC1:BL2"/>
    <mergeCell ref="BC4:BN4"/>
    <mergeCell ref="X49:Y49"/>
    <mergeCell ref="Z49:AA49"/>
    <mergeCell ref="AB49:AG50"/>
    <mergeCell ref="AH49:AI50"/>
    <mergeCell ref="AJ49:AK50"/>
    <mergeCell ref="AL49:AM50"/>
    <mergeCell ref="AN49:AP50"/>
    <mergeCell ref="AQ49:AR50"/>
    <mergeCell ref="AS49:AT50"/>
    <mergeCell ref="B49:B50"/>
    <mergeCell ref="C49:I50"/>
    <mergeCell ref="J49:K49"/>
    <mergeCell ref="L49:M49"/>
    <mergeCell ref="N49:O49"/>
    <mergeCell ref="P49:Q49"/>
  </mergeCells>
  <phoneticPr fontId="1"/>
  <pageMargins left="0.7" right="0.7" top="0.75" bottom="0.75" header="0.3" footer="0.3"/>
  <pageSetup paperSize="9" scale="26" fitToHeight="0" orientation="portrait" r:id="rId1"/>
  <colBreaks count="2" manualBreakCount="2">
    <brk id="51" max="52" man="1"/>
    <brk id="79" max="5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6E8D3-6D7F-404D-BE9D-EAE3D553F0F4}">
  <dimension ref="B1:BZ50"/>
  <sheetViews>
    <sheetView view="pageBreakPreview" topLeftCell="A38" zoomScale="41" zoomScaleNormal="62" zoomScaleSheetLayoutView="41" workbookViewId="0">
      <selection activeCell="AE61" sqref="AE61"/>
    </sheetView>
  </sheetViews>
  <sheetFormatPr defaultColWidth="3.88671875" defaultRowHeight="14.25" x14ac:dyDescent="0.4"/>
  <cols>
    <col min="1" max="1" width="3.88671875" style="1"/>
    <col min="2" max="51" width="5.6640625" style="1" customWidth="1"/>
    <col min="52" max="52" width="6.6640625" style="1" bestFit="1" customWidth="1"/>
    <col min="53" max="16384" width="3.88671875" style="1"/>
  </cols>
  <sheetData>
    <row r="1" spans="2:78" x14ac:dyDescent="0.4">
      <c r="BC1" s="62" t="s">
        <v>13</v>
      </c>
      <c r="BD1" s="63"/>
      <c r="BE1" s="63"/>
      <c r="BF1" s="63"/>
      <c r="BG1" s="63"/>
      <c r="BH1" s="63"/>
      <c r="BI1" s="63"/>
      <c r="BJ1" s="63"/>
      <c r="BK1" s="63"/>
      <c r="BL1" s="64"/>
    </row>
    <row r="2" spans="2:78" ht="51" customHeight="1" thickBot="1" x14ac:dyDescent="0.45">
      <c r="BC2" s="65"/>
      <c r="BD2" s="66"/>
      <c r="BE2" s="66"/>
      <c r="BF2" s="66"/>
      <c r="BG2" s="66"/>
      <c r="BH2" s="66"/>
      <c r="BI2" s="66"/>
      <c r="BJ2" s="66"/>
      <c r="BK2" s="66"/>
      <c r="BL2" s="67"/>
    </row>
    <row r="3" spans="2:78" ht="174.95" customHeight="1" thickBot="1" x14ac:dyDescent="0.45">
      <c r="B3" s="68" t="str">
        <f>BC3</f>
        <v>2026東北U-14選手権交流大会組合せ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BC3" s="69" t="str">
        <f>組み合わせ!B1</f>
        <v>2026東北U-14選手権交流大会組合せ</v>
      </c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1"/>
    </row>
    <row r="4" spans="2:78" ht="45" customHeight="1" thickBot="1" x14ac:dyDescent="0.45">
      <c r="B4" s="95" t="str">
        <f>組み合わせ!B24</f>
        <v>5番ピッチ</v>
      </c>
      <c r="C4" s="95"/>
      <c r="D4" s="95"/>
      <c r="E4" s="95"/>
      <c r="F4" s="95"/>
      <c r="G4" s="95"/>
      <c r="H4" s="95"/>
      <c r="I4" s="95"/>
      <c r="BC4" s="72" t="s">
        <v>14</v>
      </c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4"/>
    </row>
    <row r="5" spans="2:78" ht="45" customHeight="1" thickBot="1" x14ac:dyDescent="0.45">
      <c r="B5" s="52" t="str">
        <f>BC5</f>
        <v>1位リーグ</v>
      </c>
      <c r="C5" s="53"/>
      <c r="D5" s="53"/>
      <c r="E5" s="53"/>
      <c r="F5" s="53"/>
      <c r="G5" s="53"/>
      <c r="H5" s="53"/>
      <c r="I5" s="53"/>
      <c r="J5" s="15"/>
      <c r="K5" s="16"/>
      <c r="L5" s="16"/>
      <c r="M5" s="16"/>
      <c r="N5" s="16"/>
      <c r="O5" s="42"/>
      <c r="P5" s="15"/>
      <c r="Q5" s="16"/>
      <c r="R5" s="16"/>
      <c r="S5" s="16"/>
      <c r="T5" s="16"/>
      <c r="U5" s="42"/>
      <c r="V5" s="15"/>
      <c r="W5" s="16"/>
      <c r="X5" s="16"/>
      <c r="Y5" s="16"/>
      <c r="Z5" s="16"/>
      <c r="AA5" s="42"/>
      <c r="AB5" s="15"/>
      <c r="AC5" s="16"/>
      <c r="AD5" s="16"/>
      <c r="AE5" s="16"/>
      <c r="AF5" s="16"/>
      <c r="AG5" s="42"/>
      <c r="AH5" s="75" t="s">
        <v>1</v>
      </c>
      <c r="AI5" s="76"/>
      <c r="AJ5" s="75" t="s">
        <v>2</v>
      </c>
      <c r="AK5" s="76"/>
      <c r="AL5" s="75" t="s">
        <v>3</v>
      </c>
      <c r="AM5" s="76"/>
      <c r="AN5" s="75" t="s">
        <v>4</v>
      </c>
      <c r="AO5" s="76"/>
      <c r="AP5" s="79"/>
      <c r="AQ5" s="75" t="s">
        <v>5</v>
      </c>
      <c r="AR5" s="81"/>
      <c r="AS5" s="75" t="s">
        <v>6</v>
      </c>
      <c r="AT5" s="81"/>
      <c r="AU5" s="83" t="s">
        <v>7</v>
      </c>
      <c r="AV5" s="81"/>
      <c r="AW5" s="85" t="s">
        <v>8</v>
      </c>
      <c r="AX5" s="85"/>
      <c r="AY5" s="86"/>
      <c r="BC5" s="89" t="s">
        <v>63</v>
      </c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89" t="s">
        <v>64</v>
      </c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1"/>
    </row>
    <row r="6" spans="2:78" ht="45" customHeight="1" thickBot="1" x14ac:dyDescent="0.45">
      <c r="B6" s="54"/>
      <c r="C6" s="55"/>
      <c r="D6" s="55"/>
      <c r="E6" s="55"/>
      <c r="F6" s="55"/>
      <c r="G6" s="55"/>
      <c r="H6" s="55"/>
      <c r="I6" s="55"/>
      <c r="J6" s="30"/>
      <c r="K6" s="31"/>
      <c r="L6" s="31"/>
      <c r="M6" s="31"/>
      <c r="N6" s="31"/>
      <c r="O6" s="43"/>
      <c r="P6" s="30"/>
      <c r="Q6" s="31"/>
      <c r="R6" s="31"/>
      <c r="S6" s="31"/>
      <c r="T6" s="31"/>
      <c r="U6" s="43"/>
      <c r="V6" s="30"/>
      <c r="W6" s="31"/>
      <c r="X6" s="31"/>
      <c r="Y6" s="31"/>
      <c r="Z6" s="31"/>
      <c r="AA6" s="43"/>
      <c r="AB6" s="30"/>
      <c r="AC6" s="31"/>
      <c r="AD6" s="31"/>
      <c r="AE6" s="31"/>
      <c r="AF6" s="31"/>
      <c r="AG6" s="43"/>
      <c r="AH6" s="77"/>
      <c r="AI6" s="78"/>
      <c r="AJ6" s="77"/>
      <c r="AK6" s="78"/>
      <c r="AL6" s="77"/>
      <c r="AM6" s="78"/>
      <c r="AN6" s="77"/>
      <c r="AO6" s="78"/>
      <c r="AP6" s="80"/>
      <c r="AQ6" s="77"/>
      <c r="AR6" s="82"/>
      <c r="AS6" s="77"/>
      <c r="AT6" s="82"/>
      <c r="AU6" s="84"/>
      <c r="AV6" s="82"/>
      <c r="AW6" s="87"/>
      <c r="AX6" s="87"/>
      <c r="AY6" s="88"/>
      <c r="BC6" s="92" t="str">
        <f>組み合わせ!A26</f>
        <v>1　A1</v>
      </c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2" t="str">
        <f>組み合わせ!L26</f>
        <v>1　A2</v>
      </c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4"/>
    </row>
    <row r="7" spans="2:78" ht="45" customHeight="1" x14ac:dyDescent="0.4">
      <c r="B7" s="49">
        <v>1</v>
      </c>
      <c r="C7" s="15"/>
      <c r="D7" s="16"/>
      <c r="E7" s="16"/>
      <c r="F7" s="16"/>
      <c r="G7" s="16"/>
      <c r="H7" s="16"/>
      <c r="I7" s="16"/>
      <c r="J7" s="32"/>
      <c r="K7" s="33"/>
      <c r="L7" s="33"/>
      <c r="M7" s="33"/>
      <c r="N7" s="33"/>
      <c r="O7" s="34"/>
      <c r="P7" s="19">
        <v>2</v>
      </c>
      <c r="Q7" s="20"/>
      <c r="R7" s="20" t="s">
        <v>9</v>
      </c>
      <c r="S7" s="20"/>
      <c r="T7" s="20">
        <v>1</v>
      </c>
      <c r="U7" s="24"/>
      <c r="V7" s="19">
        <v>2</v>
      </c>
      <c r="W7" s="20"/>
      <c r="X7" s="20" t="s">
        <v>9</v>
      </c>
      <c r="Y7" s="20"/>
      <c r="Z7" s="20">
        <v>0</v>
      </c>
      <c r="AA7" s="24"/>
      <c r="AB7" s="19">
        <v>0</v>
      </c>
      <c r="AC7" s="20"/>
      <c r="AD7" s="20" t="s">
        <v>9</v>
      </c>
      <c r="AE7" s="20"/>
      <c r="AF7" s="20">
        <v>1</v>
      </c>
      <c r="AG7" s="24"/>
      <c r="AH7" s="38">
        <f>COUNTIF(P8:AG8,"○")</f>
        <v>2</v>
      </c>
      <c r="AI7" s="39"/>
      <c r="AJ7" s="38">
        <f>COUNTIF(P8:AG8,"△")</f>
        <v>0</v>
      </c>
      <c r="AK7" s="39"/>
      <c r="AL7" s="38">
        <f>COUNTIF(J8:AG8,"●")</f>
        <v>1</v>
      </c>
      <c r="AM7" s="39"/>
      <c r="AN7" s="56">
        <f>AH7*3+AJ7*1</f>
        <v>6</v>
      </c>
      <c r="AO7" s="57"/>
      <c r="AP7" s="58"/>
      <c r="AQ7" s="25">
        <f>SUM(P7,V7,AB7)</f>
        <v>4</v>
      </c>
      <c r="AR7" s="26"/>
      <c r="AS7" s="25">
        <f>SUM(T7,Z7,AF7)</f>
        <v>2</v>
      </c>
      <c r="AT7" s="26"/>
      <c r="AU7" s="96">
        <f>AQ7-AS7</f>
        <v>2</v>
      </c>
      <c r="AV7" s="26"/>
      <c r="AW7" s="98">
        <f>IF(AZ7=0,"",_xlfn.RANK.EQ(AZ7,$AZ$7:$AZ$14,0))</f>
        <v>2</v>
      </c>
      <c r="AX7" s="99"/>
      <c r="AY7" s="100"/>
      <c r="AZ7" s="1">
        <f>AN7*100+AU7*10+AQ7*1</f>
        <v>624</v>
      </c>
      <c r="BC7" s="92" t="str">
        <f>組み合わせ!A27</f>
        <v>2　B1</v>
      </c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2" t="str">
        <f>組み合わせ!L27</f>
        <v>2　B2</v>
      </c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4"/>
    </row>
    <row r="8" spans="2:78" ht="45" customHeight="1" thickBot="1" x14ac:dyDescent="0.45">
      <c r="B8" s="50"/>
      <c r="C8" s="17"/>
      <c r="D8" s="18"/>
      <c r="E8" s="18"/>
      <c r="F8" s="18"/>
      <c r="G8" s="18"/>
      <c r="H8" s="18"/>
      <c r="I8" s="18"/>
      <c r="J8" s="35"/>
      <c r="K8" s="36"/>
      <c r="L8" s="36"/>
      <c r="M8" s="36"/>
      <c r="N8" s="36"/>
      <c r="O8" s="37"/>
      <c r="P8" s="21" t="str">
        <f>IF(P7="","",CHOOSE(2+(P7&gt;T7)-(P7&lt;T7),"●","△","○"))</f>
        <v>○</v>
      </c>
      <c r="Q8" s="22"/>
      <c r="R8" s="22"/>
      <c r="S8" s="22"/>
      <c r="T8" s="22"/>
      <c r="U8" s="23"/>
      <c r="V8" s="21" t="str">
        <f>IF(V7="","",CHOOSE(2+(V7&gt;Z7)-(V7&lt;Z7),"●","△","○"))</f>
        <v>○</v>
      </c>
      <c r="W8" s="22"/>
      <c r="X8" s="22"/>
      <c r="Y8" s="22"/>
      <c r="Z8" s="22"/>
      <c r="AA8" s="23"/>
      <c r="AB8" s="21" t="str">
        <f>IF(AB7="","",CHOOSE(2+(AB7&gt;AF7)-(AB7&lt;AF7),"●","△","○"))</f>
        <v>●</v>
      </c>
      <c r="AC8" s="22"/>
      <c r="AD8" s="22"/>
      <c r="AE8" s="22"/>
      <c r="AF8" s="22"/>
      <c r="AG8" s="23"/>
      <c r="AH8" s="44"/>
      <c r="AI8" s="45"/>
      <c r="AJ8" s="44"/>
      <c r="AK8" s="45"/>
      <c r="AL8" s="44"/>
      <c r="AM8" s="45"/>
      <c r="AN8" s="59"/>
      <c r="AO8" s="60"/>
      <c r="AP8" s="61"/>
      <c r="AQ8" s="27"/>
      <c r="AR8" s="28"/>
      <c r="AS8" s="27"/>
      <c r="AT8" s="28"/>
      <c r="AU8" s="97"/>
      <c r="AV8" s="28"/>
      <c r="AW8" s="101"/>
      <c r="AX8" s="102"/>
      <c r="AY8" s="103"/>
      <c r="BC8" s="92" t="str">
        <f>組み合わせ!A28</f>
        <v>3　C1</v>
      </c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2" t="str">
        <f>組み合わせ!L28</f>
        <v>3　C2</v>
      </c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4"/>
    </row>
    <row r="9" spans="2:78" ht="45" customHeight="1" thickBot="1" x14ac:dyDescent="0.45">
      <c r="B9" s="49">
        <v>2</v>
      </c>
      <c r="C9" s="15"/>
      <c r="D9" s="16"/>
      <c r="E9" s="16"/>
      <c r="F9" s="16"/>
      <c r="G9" s="16"/>
      <c r="H9" s="16"/>
      <c r="I9" s="16"/>
      <c r="J9" s="19">
        <f>IF(T7="","",T7)</f>
        <v>1</v>
      </c>
      <c r="K9" s="20"/>
      <c r="L9" s="20" t="s">
        <v>9</v>
      </c>
      <c r="M9" s="20"/>
      <c r="N9" s="20">
        <f>IF(P7="","",P7)</f>
        <v>2</v>
      </c>
      <c r="O9" s="24"/>
      <c r="P9" s="32"/>
      <c r="Q9" s="33"/>
      <c r="R9" s="33"/>
      <c r="S9" s="33"/>
      <c r="T9" s="33"/>
      <c r="U9" s="34"/>
      <c r="V9" s="19">
        <v>5</v>
      </c>
      <c r="W9" s="20"/>
      <c r="X9" s="20" t="s">
        <v>9</v>
      </c>
      <c r="Y9" s="20"/>
      <c r="Z9" s="20">
        <v>0</v>
      </c>
      <c r="AA9" s="24"/>
      <c r="AB9" s="19">
        <v>1</v>
      </c>
      <c r="AC9" s="20"/>
      <c r="AD9" s="20" t="s">
        <v>9</v>
      </c>
      <c r="AE9" s="20"/>
      <c r="AF9" s="20">
        <v>1</v>
      </c>
      <c r="AG9" s="24"/>
      <c r="AH9" s="38">
        <f>COUNTIF(J10:AG10,"○")</f>
        <v>1</v>
      </c>
      <c r="AI9" s="39"/>
      <c r="AJ9" s="38">
        <f>COUNTIF(J10:AG10,"△")</f>
        <v>1</v>
      </c>
      <c r="AK9" s="39"/>
      <c r="AL9" s="38">
        <f>COUNTIF(J10:AG10,"●")</f>
        <v>1</v>
      </c>
      <c r="AM9" s="39"/>
      <c r="AN9" s="56">
        <f>AH9*3+AJ9*1</f>
        <v>4</v>
      </c>
      <c r="AO9" s="57"/>
      <c r="AP9" s="58"/>
      <c r="AQ9" s="25">
        <f>SUM(J9,V9,AB9)</f>
        <v>7</v>
      </c>
      <c r="AR9" s="26"/>
      <c r="AS9" s="25">
        <f>SUM(N9,Z9,AF9)</f>
        <v>3</v>
      </c>
      <c r="AT9" s="26"/>
      <c r="AU9" s="96">
        <f>AQ9-AS9</f>
        <v>4</v>
      </c>
      <c r="AV9" s="26"/>
      <c r="AW9" s="98">
        <f>IF(AZ9=0,"",_xlfn.RANK.EQ(AZ9,$AZ$7:$AZ$14,0))</f>
        <v>3</v>
      </c>
      <c r="AX9" s="99"/>
      <c r="AY9" s="100"/>
      <c r="AZ9" s="1">
        <f>AN9*100+AU9*10+AQ9*1</f>
        <v>447</v>
      </c>
      <c r="BC9" s="92" t="str">
        <f>組み合わせ!A29</f>
        <v>4　D1</v>
      </c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2" t="str">
        <f>組み合わせ!L29</f>
        <v>4　D2</v>
      </c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4"/>
    </row>
    <row r="10" spans="2:78" ht="45" customHeight="1" thickBot="1" x14ac:dyDescent="0.45">
      <c r="B10" s="50"/>
      <c r="C10" s="17"/>
      <c r="D10" s="18"/>
      <c r="E10" s="18"/>
      <c r="F10" s="18"/>
      <c r="G10" s="18"/>
      <c r="H10" s="18"/>
      <c r="I10" s="18"/>
      <c r="J10" s="21" t="str">
        <f>IF(J9="","",CHOOSE(2+(J9&gt;N9)-(J9&lt;N9),"●","△","○"))</f>
        <v>●</v>
      </c>
      <c r="K10" s="22"/>
      <c r="L10" s="22"/>
      <c r="M10" s="22"/>
      <c r="N10" s="22"/>
      <c r="O10" s="23"/>
      <c r="P10" s="35"/>
      <c r="Q10" s="36"/>
      <c r="R10" s="36"/>
      <c r="S10" s="36"/>
      <c r="T10" s="36"/>
      <c r="U10" s="37"/>
      <c r="V10" s="21" t="str">
        <f>IF(V9="","",CHOOSE(2+(V9&gt;Z9)-(V9&lt;Z9),"●","△","○"))</f>
        <v>○</v>
      </c>
      <c r="W10" s="22"/>
      <c r="X10" s="22"/>
      <c r="Y10" s="22"/>
      <c r="Z10" s="22"/>
      <c r="AA10" s="23"/>
      <c r="AB10" s="21" t="str">
        <f>IF(AB9="","",CHOOSE(2+(AB9&gt;AF9)-(AB9&lt;AF9),"●","△","○"))</f>
        <v>△</v>
      </c>
      <c r="AC10" s="22"/>
      <c r="AD10" s="22"/>
      <c r="AE10" s="22"/>
      <c r="AF10" s="22"/>
      <c r="AG10" s="23"/>
      <c r="AH10" s="44"/>
      <c r="AI10" s="45"/>
      <c r="AJ10" s="44"/>
      <c r="AK10" s="45"/>
      <c r="AL10" s="44"/>
      <c r="AM10" s="45"/>
      <c r="AN10" s="59"/>
      <c r="AO10" s="60"/>
      <c r="AP10" s="61"/>
      <c r="AQ10" s="27"/>
      <c r="AR10" s="28"/>
      <c r="AS10" s="27"/>
      <c r="AT10" s="28"/>
      <c r="AU10" s="97"/>
      <c r="AV10" s="28"/>
      <c r="AW10" s="101"/>
      <c r="AX10" s="102"/>
      <c r="AY10" s="103"/>
      <c r="BC10" s="89" t="s">
        <v>65</v>
      </c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89" t="s">
        <v>66</v>
      </c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1"/>
    </row>
    <row r="11" spans="2:78" ht="45" customHeight="1" x14ac:dyDescent="0.4">
      <c r="B11" s="49">
        <v>3</v>
      </c>
      <c r="C11" s="15">
        <f>V5</f>
        <v>0</v>
      </c>
      <c r="D11" s="16"/>
      <c r="E11" s="16"/>
      <c r="F11" s="16"/>
      <c r="G11" s="16"/>
      <c r="H11" s="16"/>
      <c r="I11" s="16"/>
      <c r="J11" s="19">
        <f>IF(Z7="","",Z7)</f>
        <v>0</v>
      </c>
      <c r="K11" s="20"/>
      <c r="L11" s="20" t="s">
        <v>9</v>
      </c>
      <c r="M11" s="20"/>
      <c r="N11" s="20">
        <f>IF(V7="","",V7)</f>
        <v>2</v>
      </c>
      <c r="O11" s="24"/>
      <c r="P11" s="19">
        <f>IF(Z9="","",Z9)</f>
        <v>0</v>
      </c>
      <c r="Q11" s="20"/>
      <c r="R11" s="20" t="s">
        <v>9</v>
      </c>
      <c r="S11" s="20"/>
      <c r="T11" s="20">
        <f>IF(V9="","",V9)</f>
        <v>5</v>
      </c>
      <c r="U11" s="24"/>
      <c r="V11" s="32"/>
      <c r="W11" s="33"/>
      <c r="X11" s="33"/>
      <c r="Y11" s="33"/>
      <c r="Z11" s="33"/>
      <c r="AA11" s="34"/>
      <c r="AB11" s="19">
        <v>0</v>
      </c>
      <c r="AC11" s="20"/>
      <c r="AD11" s="20" t="s">
        <v>9</v>
      </c>
      <c r="AE11" s="20"/>
      <c r="AF11" s="20">
        <v>2</v>
      </c>
      <c r="AG11" s="24"/>
      <c r="AH11" s="38">
        <f>COUNTIF(J12:AG12,"○")</f>
        <v>0</v>
      </c>
      <c r="AI11" s="39"/>
      <c r="AJ11" s="38">
        <f>COUNTIF(J12:AG12,"△")</f>
        <v>0</v>
      </c>
      <c r="AK11" s="39"/>
      <c r="AL11" s="38">
        <f>COUNTIF(J12:AG12,"●")</f>
        <v>3</v>
      </c>
      <c r="AM11" s="39"/>
      <c r="AN11" s="56">
        <f>AH11*3+AJ11*1</f>
        <v>0</v>
      </c>
      <c r="AO11" s="57"/>
      <c r="AP11" s="58"/>
      <c r="AQ11" s="25">
        <f>SUM(P11,J11,AB11)</f>
        <v>0</v>
      </c>
      <c r="AR11" s="26"/>
      <c r="AS11" s="25">
        <f>SUM(T11,N11,AF11)</f>
        <v>9</v>
      </c>
      <c r="AT11" s="26"/>
      <c r="AU11" s="96">
        <f>AQ11-AS11</f>
        <v>-9</v>
      </c>
      <c r="AV11" s="26"/>
      <c r="AW11" s="98">
        <f>IF(AZ11=0,"",_xlfn.RANK.EQ(AZ11,$AZ$7:$AZ$14,0))</f>
        <v>4</v>
      </c>
      <c r="AX11" s="99"/>
      <c r="AY11" s="100"/>
      <c r="AZ11" s="1">
        <f>AN11*100+AU11*10+AQ11*1</f>
        <v>-90</v>
      </c>
      <c r="BC11" s="110" t="str">
        <f>組み合わせ!A33</f>
        <v>1　A3</v>
      </c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0" t="str">
        <f>組み合わせ!L33</f>
        <v>1　A4</v>
      </c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2"/>
    </row>
    <row r="12" spans="2:78" ht="45" customHeight="1" thickBot="1" x14ac:dyDescent="0.45">
      <c r="B12" s="51"/>
      <c r="C12" s="30"/>
      <c r="D12" s="31"/>
      <c r="E12" s="31"/>
      <c r="F12" s="31"/>
      <c r="G12" s="31"/>
      <c r="H12" s="31"/>
      <c r="I12" s="31"/>
      <c r="J12" s="21" t="str">
        <f>IF(J11="","",CHOOSE(2+(J11&gt;N11)-(J11&lt;N11),"●","△","○"))</f>
        <v>●</v>
      </c>
      <c r="K12" s="22"/>
      <c r="L12" s="22"/>
      <c r="M12" s="22"/>
      <c r="N12" s="22"/>
      <c r="O12" s="23"/>
      <c r="P12" s="21" t="str">
        <f>IF(P11="","",CHOOSE(2+(P11&gt;T11)-(P11&lt;T11),"●","△","○"))</f>
        <v>●</v>
      </c>
      <c r="Q12" s="22"/>
      <c r="R12" s="22"/>
      <c r="S12" s="22"/>
      <c r="T12" s="22"/>
      <c r="U12" s="23"/>
      <c r="V12" s="35"/>
      <c r="W12" s="36"/>
      <c r="X12" s="36"/>
      <c r="Y12" s="36"/>
      <c r="Z12" s="36"/>
      <c r="AA12" s="37"/>
      <c r="AB12" s="21" t="str">
        <f>IF(AB11="","",CHOOSE(2+(AB11&gt;AF11)-(AB11&lt;AF11),"●","△","○"))</f>
        <v>●</v>
      </c>
      <c r="AC12" s="22"/>
      <c r="AD12" s="22"/>
      <c r="AE12" s="22"/>
      <c r="AF12" s="22"/>
      <c r="AG12" s="23"/>
      <c r="AH12" s="40"/>
      <c r="AI12" s="41"/>
      <c r="AJ12" s="40"/>
      <c r="AK12" s="41"/>
      <c r="AL12" s="40"/>
      <c r="AM12" s="41"/>
      <c r="AN12" s="104"/>
      <c r="AO12" s="105"/>
      <c r="AP12" s="106"/>
      <c r="AQ12" s="107"/>
      <c r="AR12" s="108"/>
      <c r="AS12" s="107"/>
      <c r="AT12" s="108"/>
      <c r="AU12" s="109"/>
      <c r="AV12" s="108"/>
      <c r="AW12" s="101"/>
      <c r="AX12" s="102"/>
      <c r="AY12" s="103"/>
      <c r="BC12" s="92" t="str">
        <f>組み合わせ!A34</f>
        <v>2　B3</v>
      </c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2" t="str">
        <f>組み合わせ!L34</f>
        <v>2　B4</v>
      </c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4"/>
    </row>
    <row r="13" spans="2:78" ht="45" customHeight="1" x14ac:dyDescent="0.4">
      <c r="B13" s="49">
        <v>4</v>
      </c>
      <c r="C13" s="15">
        <f>AB5</f>
        <v>0</v>
      </c>
      <c r="D13" s="16"/>
      <c r="E13" s="16"/>
      <c r="F13" s="16"/>
      <c r="G13" s="16"/>
      <c r="H13" s="16"/>
      <c r="I13" s="16"/>
      <c r="J13" s="19">
        <f>IF(AF7="","",AF7)</f>
        <v>1</v>
      </c>
      <c r="K13" s="20"/>
      <c r="L13" s="20" t="s">
        <v>9</v>
      </c>
      <c r="M13" s="20"/>
      <c r="N13" s="20">
        <f>IF(AB7="","",AB7)</f>
        <v>0</v>
      </c>
      <c r="O13" s="24"/>
      <c r="P13" s="19">
        <f>IF(AF9="","",AF9)</f>
        <v>1</v>
      </c>
      <c r="Q13" s="20"/>
      <c r="R13" s="20" t="s">
        <v>9</v>
      </c>
      <c r="S13" s="20"/>
      <c r="T13" s="20">
        <f>IF(AB9="","",AB9)</f>
        <v>1</v>
      </c>
      <c r="U13" s="24"/>
      <c r="V13" s="19">
        <f>IF(AF11="","",AF11)</f>
        <v>2</v>
      </c>
      <c r="W13" s="20"/>
      <c r="X13" s="20" t="s">
        <v>9</v>
      </c>
      <c r="Y13" s="20"/>
      <c r="Z13" s="20">
        <f>IF(AB11="","",AB11)</f>
        <v>0</v>
      </c>
      <c r="AA13" s="24"/>
      <c r="AB13" s="32"/>
      <c r="AC13" s="33"/>
      <c r="AD13" s="33"/>
      <c r="AE13" s="33"/>
      <c r="AF13" s="33"/>
      <c r="AG13" s="34"/>
      <c r="AH13" s="38">
        <f>COUNTIF(J14:AG14,"○")</f>
        <v>2</v>
      </c>
      <c r="AI13" s="39"/>
      <c r="AJ13" s="38">
        <f>COUNTIF(J14:AG14,"△")</f>
        <v>1</v>
      </c>
      <c r="AK13" s="39"/>
      <c r="AL13" s="38">
        <f>COUNTIF(J14:AG14,"●")</f>
        <v>0</v>
      </c>
      <c r="AM13" s="39"/>
      <c r="AN13" s="56">
        <f>AH13*3+AJ13*1</f>
        <v>7</v>
      </c>
      <c r="AO13" s="57"/>
      <c r="AP13" s="58"/>
      <c r="AQ13" s="25">
        <f>SUM(P13,V13,J13)</f>
        <v>4</v>
      </c>
      <c r="AR13" s="26"/>
      <c r="AS13" s="25">
        <f>SUM(T13,Z13,N13)</f>
        <v>1</v>
      </c>
      <c r="AT13" s="26"/>
      <c r="AU13" s="96">
        <f>AQ13-AS13</f>
        <v>3</v>
      </c>
      <c r="AV13" s="26"/>
      <c r="AW13" s="98">
        <f t="shared" ref="AW13" si="0">IF(AZ13=0,"",_xlfn.RANK.EQ(AZ13,$AZ$7:$AZ$14,0))</f>
        <v>1</v>
      </c>
      <c r="AX13" s="99"/>
      <c r="AY13" s="100"/>
      <c r="AZ13" s="1">
        <f>AN13*100+AU13*10+AQ13*1</f>
        <v>734</v>
      </c>
      <c r="BC13" s="92" t="str">
        <f>組み合わせ!A35</f>
        <v>3　C3</v>
      </c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2" t="str">
        <f>組み合わせ!L35</f>
        <v>3　C4</v>
      </c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4"/>
    </row>
    <row r="14" spans="2:78" ht="45" customHeight="1" thickBot="1" x14ac:dyDescent="0.45">
      <c r="B14" s="51"/>
      <c r="C14" s="30"/>
      <c r="D14" s="31"/>
      <c r="E14" s="31"/>
      <c r="F14" s="31"/>
      <c r="G14" s="31"/>
      <c r="H14" s="31"/>
      <c r="I14" s="31"/>
      <c r="J14" s="46" t="str">
        <f>IF(J13="","",CHOOSE(2+(J13&gt;N13)-(J13&lt;N13),"●","△","○"))</f>
        <v>○</v>
      </c>
      <c r="K14" s="47"/>
      <c r="L14" s="47"/>
      <c r="M14" s="47"/>
      <c r="N14" s="47"/>
      <c r="O14" s="48"/>
      <c r="P14" s="46" t="str">
        <f>IF(P13="","",CHOOSE(2+(P13&gt;T13)-(P13&lt;T13),"●","△","○"))</f>
        <v>△</v>
      </c>
      <c r="Q14" s="47"/>
      <c r="R14" s="47"/>
      <c r="S14" s="47"/>
      <c r="T14" s="47"/>
      <c r="U14" s="48"/>
      <c r="V14" s="46" t="str">
        <f>IF(V13="","",CHOOSE(2+(V13&gt;Z13)-(V13&lt;Z13),"●","△","○"))</f>
        <v>○</v>
      </c>
      <c r="W14" s="47"/>
      <c r="X14" s="47"/>
      <c r="Y14" s="47"/>
      <c r="Z14" s="47"/>
      <c r="AA14" s="48"/>
      <c r="AB14" s="35"/>
      <c r="AC14" s="36"/>
      <c r="AD14" s="36"/>
      <c r="AE14" s="36"/>
      <c r="AF14" s="36"/>
      <c r="AG14" s="37"/>
      <c r="AH14" s="40"/>
      <c r="AI14" s="41"/>
      <c r="AJ14" s="40"/>
      <c r="AK14" s="41"/>
      <c r="AL14" s="40"/>
      <c r="AM14" s="41"/>
      <c r="AN14" s="104"/>
      <c r="AO14" s="105"/>
      <c r="AP14" s="106"/>
      <c r="AQ14" s="107"/>
      <c r="AR14" s="108"/>
      <c r="AS14" s="107"/>
      <c r="AT14" s="108"/>
      <c r="AU14" s="109"/>
      <c r="AV14" s="108"/>
      <c r="AW14" s="101"/>
      <c r="AX14" s="102"/>
      <c r="AY14" s="103"/>
      <c r="BC14" s="113" t="str">
        <f>組み合わせ!A36</f>
        <v>4　D3</v>
      </c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3" t="str">
        <f>組み合わせ!L36</f>
        <v>4　D4</v>
      </c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5"/>
    </row>
    <row r="15" spans="2:78" ht="45" customHeight="1" x14ac:dyDescent="0.4">
      <c r="BC15" s="117" t="s">
        <v>68</v>
      </c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</row>
    <row r="16" spans="2:78" ht="45" customHeight="1" thickBot="1" x14ac:dyDescent="0.45">
      <c r="B16" s="95" t="str">
        <f>組み合わせ!M24</f>
        <v>4番ピッチ</v>
      </c>
      <c r="C16" s="95"/>
      <c r="D16" s="95"/>
      <c r="E16" s="95"/>
      <c r="F16" s="95"/>
      <c r="G16" s="95"/>
      <c r="H16" s="95"/>
      <c r="I16" s="95"/>
      <c r="BC16" s="116" t="s">
        <v>67</v>
      </c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</row>
    <row r="17" spans="2:52" ht="45" customHeight="1" x14ac:dyDescent="0.4">
      <c r="B17" s="52" t="str">
        <f>BO5</f>
        <v>2位リーグ</v>
      </c>
      <c r="C17" s="53"/>
      <c r="D17" s="53"/>
      <c r="E17" s="53"/>
      <c r="F17" s="53"/>
      <c r="G17" s="53"/>
      <c r="H17" s="53"/>
      <c r="I17" s="53"/>
      <c r="J17" s="15"/>
      <c r="K17" s="16"/>
      <c r="L17" s="16"/>
      <c r="M17" s="16"/>
      <c r="N17" s="16"/>
      <c r="O17" s="42"/>
      <c r="P17" s="15"/>
      <c r="Q17" s="16"/>
      <c r="R17" s="16"/>
      <c r="S17" s="16"/>
      <c r="T17" s="16"/>
      <c r="U17" s="42"/>
      <c r="V17" s="15"/>
      <c r="W17" s="16"/>
      <c r="X17" s="16"/>
      <c r="Y17" s="16"/>
      <c r="Z17" s="16"/>
      <c r="AA17" s="42"/>
      <c r="AB17" s="15"/>
      <c r="AC17" s="16"/>
      <c r="AD17" s="16"/>
      <c r="AE17" s="16"/>
      <c r="AF17" s="16"/>
      <c r="AG17" s="42"/>
      <c r="AH17" s="75" t="s">
        <v>1</v>
      </c>
      <c r="AI17" s="76"/>
      <c r="AJ17" s="75" t="s">
        <v>2</v>
      </c>
      <c r="AK17" s="76"/>
      <c r="AL17" s="75" t="s">
        <v>3</v>
      </c>
      <c r="AM17" s="76"/>
      <c r="AN17" s="75" t="s">
        <v>4</v>
      </c>
      <c r="AO17" s="76"/>
      <c r="AP17" s="79"/>
      <c r="AQ17" s="75" t="s">
        <v>5</v>
      </c>
      <c r="AR17" s="81"/>
      <c r="AS17" s="75" t="s">
        <v>6</v>
      </c>
      <c r="AT17" s="81"/>
      <c r="AU17" s="83" t="s">
        <v>7</v>
      </c>
      <c r="AV17" s="81"/>
      <c r="AW17" s="85" t="s">
        <v>8</v>
      </c>
      <c r="AX17" s="85"/>
      <c r="AY17" s="86"/>
    </row>
    <row r="18" spans="2:52" ht="45" customHeight="1" thickBot="1" x14ac:dyDescent="0.45">
      <c r="B18" s="54"/>
      <c r="C18" s="55"/>
      <c r="D18" s="55"/>
      <c r="E18" s="55"/>
      <c r="F18" s="55"/>
      <c r="G18" s="55"/>
      <c r="H18" s="55"/>
      <c r="I18" s="55"/>
      <c r="J18" s="30"/>
      <c r="K18" s="31"/>
      <c r="L18" s="31"/>
      <c r="M18" s="31"/>
      <c r="N18" s="31"/>
      <c r="O18" s="43"/>
      <c r="P18" s="30"/>
      <c r="Q18" s="31"/>
      <c r="R18" s="31"/>
      <c r="S18" s="31"/>
      <c r="T18" s="31"/>
      <c r="U18" s="43"/>
      <c r="V18" s="30"/>
      <c r="W18" s="31"/>
      <c r="X18" s="31"/>
      <c r="Y18" s="31"/>
      <c r="Z18" s="31"/>
      <c r="AA18" s="43"/>
      <c r="AB18" s="30"/>
      <c r="AC18" s="31"/>
      <c r="AD18" s="31"/>
      <c r="AE18" s="31"/>
      <c r="AF18" s="31"/>
      <c r="AG18" s="43"/>
      <c r="AH18" s="77"/>
      <c r="AI18" s="78"/>
      <c r="AJ18" s="77"/>
      <c r="AK18" s="78"/>
      <c r="AL18" s="77"/>
      <c r="AM18" s="78"/>
      <c r="AN18" s="77"/>
      <c r="AO18" s="78"/>
      <c r="AP18" s="80"/>
      <c r="AQ18" s="77"/>
      <c r="AR18" s="82"/>
      <c r="AS18" s="77"/>
      <c r="AT18" s="82"/>
      <c r="AU18" s="84"/>
      <c r="AV18" s="82"/>
      <c r="AW18" s="87"/>
      <c r="AX18" s="87"/>
      <c r="AY18" s="88"/>
    </row>
    <row r="19" spans="2:52" ht="45" customHeight="1" x14ac:dyDescent="0.4">
      <c r="B19" s="13">
        <v>1</v>
      </c>
      <c r="C19" s="15">
        <f>J17</f>
        <v>0</v>
      </c>
      <c r="D19" s="16"/>
      <c r="E19" s="16"/>
      <c r="F19" s="16"/>
      <c r="G19" s="16"/>
      <c r="H19" s="16"/>
      <c r="I19" s="16"/>
      <c r="J19" s="32"/>
      <c r="K19" s="33"/>
      <c r="L19" s="33"/>
      <c r="M19" s="33"/>
      <c r="N19" s="33"/>
      <c r="O19" s="34"/>
      <c r="P19" s="19">
        <v>3</v>
      </c>
      <c r="Q19" s="20"/>
      <c r="R19" s="20" t="s">
        <v>9</v>
      </c>
      <c r="S19" s="20"/>
      <c r="T19" s="20">
        <v>0</v>
      </c>
      <c r="U19" s="24"/>
      <c r="V19" s="19">
        <v>1</v>
      </c>
      <c r="W19" s="20"/>
      <c r="X19" s="20" t="s">
        <v>9</v>
      </c>
      <c r="Y19" s="20"/>
      <c r="Z19" s="20">
        <v>0</v>
      </c>
      <c r="AA19" s="24"/>
      <c r="AB19" s="19">
        <v>0</v>
      </c>
      <c r="AC19" s="20"/>
      <c r="AD19" s="20" t="s">
        <v>9</v>
      </c>
      <c r="AE19" s="20"/>
      <c r="AF19" s="20">
        <v>1</v>
      </c>
      <c r="AG19" s="24"/>
      <c r="AH19" s="38">
        <f>COUNTIF(P20:AG20,"○")</f>
        <v>2</v>
      </c>
      <c r="AI19" s="39"/>
      <c r="AJ19" s="38">
        <f>COUNTIF(P20:AG20,"△")</f>
        <v>0</v>
      </c>
      <c r="AK19" s="39"/>
      <c r="AL19" s="38">
        <f>COUNTIF(J20:AG20,"●")</f>
        <v>1</v>
      </c>
      <c r="AM19" s="39"/>
      <c r="AN19" s="56">
        <f>AH19*3+AJ19*1</f>
        <v>6</v>
      </c>
      <c r="AO19" s="57"/>
      <c r="AP19" s="58"/>
      <c r="AQ19" s="25">
        <f>SUM(P19,V19,AB19)</f>
        <v>4</v>
      </c>
      <c r="AR19" s="26"/>
      <c r="AS19" s="25">
        <f>SUM(T19,Z19,AF19)</f>
        <v>1</v>
      </c>
      <c r="AT19" s="26"/>
      <c r="AU19" s="96">
        <f>AQ19-AS19</f>
        <v>3</v>
      </c>
      <c r="AV19" s="26"/>
      <c r="AW19" s="98">
        <f>IF(AZ19=0,"",_xlfn.RANK.EQ(AZ19,$AZ$19:$AZ$26,0))</f>
        <v>1</v>
      </c>
      <c r="AX19" s="99"/>
      <c r="AY19" s="100"/>
      <c r="AZ19" s="1">
        <f>AN19*100+AU19*10+AQ19*1</f>
        <v>634</v>
      </c>
    </row>
    <row r="20" spans="2:52" ht="45" customHeight="1" thickBot="1" x14ac:dyDescent="0.45">
      <c r="B20" s="14"/>
      <c r="C20" s="17"/>
      <c r="D20" s="18"/>
      <c r="E20" s="18"/>
      <c r="F20" s="18"/>
      <c r="G20" s="18"/>
      <c r="H20" s="18"/>
      <c r="I20" s="18"/>
      <c r="J20" s="35"/>
      <c r="K20" s="36"/>
      <c r="L20" s="36"/>
      <c r="M20" s="36"/>
      <c r="N20" s="36"/>
      <c r="O20" s="37"/>
      <c r="P20" s="21" t="str">
        <f>IF(P19="","",CHOOSE(2+(P19&gt;T19)-(P19&lt;T19),"●","△","○"))</f>
        <v>○</v>
      </c>
      <c r="Q20" s="22"/>
      <c r="R20" s="22"/>
      <c r="S20" s="22"/>
      <c r="T20" s="22"/>
      <c r="U20" s="23"/>
      <c r="V20" s="21" t="str">
        <f>IF(V19="","",CHOOSE(2+(V19&gt;Z19)-(V19&lt;Z19),"●","△","○"))</f>
        <v>○</v>
      </c>
      <c r="W20" s="22"/>
      <c r="X20" s="22"/>
      <c r="Y20" s="22"/>
      <c r="Z20" s="22"/>
      <c r="AA20" s="23"/>
      <c r="AB20" s="21" t="str">
        <f>IF(AB19="","",CHOOSE(2+(AB19&gt;AF19)-(AB19&lt;AF19),"●","△","○"))</f>
        <v>●</v>
      </c>
      <c r="AC20" s="22"/>
      <c r="AD20" s="22"/>
      <c r="AE20" s="22"/>
      <c r="AF20" s="22"/>
      <c r="AG20" s="23"/>
      <c r="AH20" s="44"/>
      <c r="AI20" s="45"/>
      <c r="AJ20" s="44"/>
      <c r="AK20" s="45"/>
      <c r="AL20" s="44"/>
      <c r="AM20" s="45"/>
      <c r="AN20" s="59"/>
      <c r="AO20" s="60"/>
      <c r="AP20" s="61"/>
      <c r="AQ20" s="27"/>
      <c r="AR20" s="28"/>
      <c r="AS20" s="27"/>
      <c r="AT20" s="28"/>
      <c r="AU20" s="97"/>
      <c r="AV20" s="28"/>
      <c r="AW20" s="101"/>
      <c r="AX20" s="102"/>
      <c r="AY20" s="103"/>
    </row>
    <row r="21" spans="2:52" ht="45" customHeight="1" x14ac:dyDescent="0.4">
      <c r="B21" s="13">
        <v>2</v>
      </c>
      <c r="C21" s="15">
        <f>P17</f>
        <v>0</v>
      </c>
      <c r="D21" s="16"/>
      <c r="E21" s="16"/>
      <c r="F21" s="16"/>
      <c r="G21" s="16"/>
      <c r="H21" s="16"/>
      <c r="I21" s="16"/>
      <c r="J21" s="19">
        <f>IF(T19="","",T19)</f>
        <v>0</v>
      </c>
      <c r="K21" s="20"/>
      <c r="L21" s="20" t="s">
        <v>9</v>
      </c>
      <c r="M21" s="20"/>
      <c r="N21" s="20">
        <f>IF(P19="","",P19)</f>
        <v>3</v>
      </c>
      <c r="O21" s="24"/>
      <c r="P21" s="32"/>
      <c r="Q21" s="33"/>
      <c r="R21" s="33"/>
      <c r="S21" s="33"/>
      <c r="T21" s="33"/>
      <c r="U21" s="34"/>
      <c r="V21" s="19">
        <v>2</v>
      </c>
      <c r="W21" s="20"/>
      <c r="X21" s="20" t="s">
        <v>9</v>
      </c>
      <c r="Y21" s="20"/>
      <c r="Z21" s="20">
        <v>1</v>
      </c>
      <c r="AA21" s="24"/>
      <c r="AB21" s="19">
        <v>0</v>
      </c>
      <c r="AC21" s="20"/>
      <c r="AD21" s="20" t="s">
        <v>9</v>
      </c>
      <c r="AE21" s="20"/>
      <c r="AF21" s="20">
        <v>1</v>
      </c>
      <c r="AG21" s="24"/>
      <c r="AH21" s="38">
        <f>COUNTIF(J22:AG22,"○")</f>
        <v>1</v>
      </c>
      <c r="AI21" s="39"/>
      <c r="AJ21" s="38">
        <f>COUNTIF(J22:AG22,"△")</f>
        <v>0</v>
      </c>
      <c r="AK21" s="39"/>
      <c r="AL21" s="38">
        <f>COUNTIF(J22:AG22,"●")</f>
        <v>2</v>
      </c>
      <c r="AM21" s="39"/>
      <c r="AN21" s="56">
        <f>AH21*3+AJ21*1</f>
        <v>3</v>
      </c>
      <c r="AO21" s="57"/>
      <c r="AP21" s="58"/>
      <c r="AQ21" s="25">
        <f>SUM(J21,V21,AB21)</f>
        <v>2</v>
      </c>
      <c r="AR21" s="26"/>
      <c r="AS21" s="25">
        <f>SUM(N21,Z21,AF21)</f>
        <v>5</v>
      </c>
      <c r="AT21" s="26"/>
      <c r="AU21" s="96">
        <f>AQ21-AS21</f>
        <v>-3</v>
      </c>
      <c r="AV21" s="26"/>
      <c r="AW21" s="98">
        <f>IF(AZ21=0,"",_xlfn.RANK.EQ(AZ21,$AZ$19:$AZ$26,0))</f>
        <v>4</v>
      </c>
      <c r="AX21" s="99"/>
      <c r="AY21" s="100"/>
      <c r="AZ21" s="1">
        <f>AN21*100+AU21*10+AQ21*1</f>
        <v>272</v>
      </c>
    </row>
    <row r="22" spans="2:52" ht="45" customHeight="1" thickBot="1" x14ac:dyDescent="0.45">
      <c r="B22" s="14"/>
      <c r="C22" s="17"/>
      <c r="D22" s="18"/>
      <c r="E22" s="18"/>
      <c r="F22" s="18"/>
      <c r="G22" s="18"/>
      <c r="H22" s="18"/>
      <c r="I22" s="18"/>
      <c r="J22" s="21" t="str">
        <f>IF(J21="","",CHOOSE(2+(J21&gt;N21)-(J21&lt;N21),"●","△","○"))</f>
        <v>●</v>
      </c>
      <c r="K22" s="22"/>
      <c r="L22" s="22"/>
      <c r="M22" s="22"/>
      <c r="N22" s="22"/>
      <c r="O22" s="23"/>
      <c r="P22" s="35"/>
      <c r="Q22" s="36"/>
      <c r="R22" s="36"/>
      <c r="S22" s="36"/>
      <c r="T22" s="36"/>
      <c r="U22" s="37"/>
      <c r="V22" s="21" t="str">
        <f>IF(V21="","",CHOOSE(2+(V21&gt;Z21)-(V21&lt;Z21),"●","△","○"))</f>
        <v>○</v>
      </c>
      <c r="W22" s="22"/>
      <c r="X22" s="22"/>
      <c r="Y22" s="22"/>
      <c r="Z22" s="22"/>
      <c r="AA22" s="23"/>
      <c r="AB22" s="21" t="str">
        <f>IF(AB21="","",CHOOSE(2+(AB21&gt;AF21)-(AB21&lt;AF21),"●","△","○"))</f>
        <v>●</v>
      </c>
      <c r="AC22" s="22"/>
      <c r="AD22" s="22"/>
      <c r="AE22" s="22"/>
      <c r="AF22" s="22"/>
      <c r="AG22" s="23"/>
      <c r="AH22" s="44"/>
      <c r="AI22" s="45"/>
      <c r="AJ22" s="44"/>
      <c r="AK22" s="45"/>
      <c r="AL22" s="44"/>
      <c r="AM22" s="45"/>
      <c r="AN22" s="59"/>
      <c r="AO22" s="60"/>
      <c r="AP22" s="61"/>
      <c r="AQ22" s="27"/>
      <c r="AR22" s="28"/>
      <c r="AS22" s="27"/>
      <c r="AT22" s="28"/>
      <c r="AU22" s="97"/>
      <c r="AV22" s="28"/>
      <c r="AW22" s="101"/>
      <c r="AX22" s="102"/>
      <c r="AY22" s="103"/>
    </row>
    <row r="23" spans="2:52" ht="45" customHeight="1" x14ac:dyDescent="0.4">
      <c r="B23" s="13">
        <v>3</v>
      </c>
      <c r="C23" s="15">
        <f>V17</f>
        <v>0</v>
      </c>
      <c r="D23" s="16"/>
      <c r="E23" s="16"/>
      <c r="F23" s="16"/>
      <c r="G23" s="16"/>
      <c r="H23" s="16"/>
      <c r="I23" s="16"/>
      <c r="J23" s="19">
        <f>IF(Z19="","",Z19)</f>
        <v>0</v>
      </c>
      <c r="K23" s="20"/>
      <c r="L23" s="20" t="s">
        <v>9</v>
      </c>
      <c r="M23" s="20"/>
      <c r="N23" s="20">
        <f>IF(V19="","",V19)</f>
        <v>1</v>
      </c>
      <c r="O23" s="24"/>
      <c r="P23" s="19">
        <f>IF(Z21="","",Z21)</f>
        <v>1</v>
      </c>
      <c r="Q23" s="20"/>
      <c r="R23" s="20" t="s">
        <v>9</v>
      </c>
      <c r="S23" s="20"/>
      <c r="T23" s="20">
        <f>IF(V21="","",V21)</f>
        <v>2</v>
      </c>
      <c r="U23" s="24"/>
      <c r="V23" s="32"/>
      <c r="W23" s="33"/>
      <c r="X23" s="33"/>
      <c r="Y23" s="33"/>
      <c r="Z23" s="33"/>
      <c r="AA23" s="34"/>
      <c r="AB23" s="19">
        <v>1</v>
      </c>
      <c r="AC23" s="20"/>
      <c r="AD23" s="20" t="s">
        <v>9</v>
      </c>
      <c r="AE23" s="20"/>
      <c r="AF23" s="20">
        <v>0</v>
      </c>
      <c r="AG23" s="24"/>
      <c r="AH23" s="38">
        <f>COUNTIF(J24:AG24,"○")</f>
        <v>1</v>
      </c>
      <c r="AI23" s="39"/>
      <c r="AJ23" s="38">
        <f>COUNTIF(J24:AG24,"△")</f>
        <v>0</v>
      </c>
      <c r="AK23" s="39"/>
      <c r="AL23" s="38">
        <f>COUNTIF(J24:AG24,"●")</f>
        <v>2</v>
      </c>
      <c r="AM23" s="39"/>
      <c r="AN23" s="56">
        <f>AH23*3+AJ23*1</f>
        <v>3</v>
      </c>
      <c r="AO23" s="57"/>
      <c r="AP23" s="58"/>
      <c r="AQ23" s="25">
        <f>SUM(P23,J23,AB23)</f>
        <v>2</v>
      </c>
      <c r="AR23" s="26"/>
      <c r="AS23" s="25">
        <f>SUM(T23,N23,AF23)</f>
        <v>3</v>
      </c>
      <c r="AT23" s="26"/>
      <c r="AU23" s="96">
        <f>AQ23-AS23</f>
        <v>-1</v>
      </c>
      <c r="AV23" s="26"/>
      <c r="AW23" s="98">
        <f>IF(AZ23=0,"",_xlfn.RANK.EQ(AZ23,$AZ$19:$AZ$26,0))</f>
        <v>3</v>
      </c>
      <c r="AX23" s="99"/>
      <c r="AY23" s="100"/>
      <c r="AZ23" s="1">
        <f>AN23*100+AU23*10+AQ23*1</f>
        <v>292</v>
      </c>
    </row>
    <row r="24" spans="2:52" ht="45" customHeight="1" thickBot="1" x14ac:dyDescent="0.45">
      <c r="B24" s="29"/>
      <c r="C24" s="30"/>
      <c r="D24" s="31"/>
      <c r="E24" s="31"/>
      <c r="F24" s="31"/>
      <c r="G24" s="31"/>
      <c r="H24" s="31"/>
      <c r="I24" s="31"/>
      <c r="J24" s="21" t="str">
        <f>IF(J23="","",CHOOSE(2+(J23&gt;N23)-(J23&lt;N23),"●","△","○"))</f>
        <v>●</v>
      </c>
      <c r="K24" s="22"/>
      <c r="L24" s="22"/>
      <c r="M24" s="22"/>
      <c r="N24" s="22"/>
      <c r="O24" s="23"/>
      <c r="P24" s="21" t="str">
        <f>IF(P23="","",CHOOSE(2+(P23&gt;T23)-(P23&lt;T23),"●","△","○"))</f>
        <v>●</v>
      </c>
      <c r="Q24" s="22"/>
      <c r="R24" s="22"/>
      <c r="S24" s="22"/>
      <c r="T24" s="22"/>
      <c r="U24" s="23"/>
      <c r="V24" s="35"/>
      <c r="W24" s="36"/>
      <c r="X24" s="36"/>
      <c r="Y24" s="36"/>
      <c r="Z24" s="36"/>
      <c r="AA24" s="37"/>
      <c r="AB24" s="21" t="str">
        <f>IF(AB23="","",CHOOSE(2+(AB23&gt;AF23)-(AB23&lt;AF23),"●","△","○"))</f>
        <v>○</v>
      </c>
      <c r="AC24" s="22"/>
      <c r="AD24" s="22"/>
      <c r="AE24" s="22"/>
      <c r="AF24" s="22"/>
      <c r="AG24" s="23"/>
      <c r="AH24" s="40"/>
      <c r="AI24" s="41"/>
      <c r="AJ24" s="40"/>
      <c r="AK24" s="41"/>
      <c r="AL24" s="40"/>
      <c r="AM24" s="41"/>
      <c r="AN24" s="104"/>
      <c r="AO24" s="105"/>
      <c r="AP24" s="106"/>
      <c r="AQ24" s="107"/>
      <c r="AR24" s="108"/>
      <c r="AS24" s="107"/>
      <c r="AT24" s="108"/>
      <c r="AU24" s="109"/>
      <c r="AV24" s="108"/>
      <c r="AW24" s="101"/>
      <c r="AX24" s="102"/>
      <c r="AY24" s="103"/>
    </row>
    <row r="25" spans="2:52" ht="45" customHeight="1" x14ac:dyDescent="0.4">
      <c r="B25" s="13">
        <v>4</v>
      </c>
      <c r="C25" s="15">
        <f>AB17</f>
        <v>0</v>
      </c>
      <c r="D25" s="16"/>
      <c r="E25" s="16"/>
      <c r="F25" s="16"/>
      <c r="G25" s="16"/>
      <c r="H25" s="16"/>
      <c r="I25" s="16"/>
      <c r="J25" s="19">
        <f>IF(AF19="","",AF19)</f>
        <v>1</v>
      </c>
      <c r="K25" s="20"/>
      <c r="L25" s="20" t="s">
        <v>9</v>
      </c>
      <c r="M25" s="20"/>
      <c r="N25" s="20">
        <f>IF(AB19="","",AB19)</f>
        <v>0</v>
      </c>
      <c r="O25" s="24"/>
      <c r="P25" s="19">
        <f>IF(AF21="","",AF21)</f>
        <v>1</v>
      </c>
      <c r="Q25" s="20"/>
      <c r="R25" s="20" t="s">
        <v>9</v>
      </c>
      <c r="S25" s="20"/>
      <c r="T25" s="20">
        <f>IF(AB21="","",AB21)</f>
        <v>0</v>
      </c>
      <c r="U25" s="24"/>
      <c r="V25" s="19">
        <f>IF(AF23="","",AF23)</f>
        <v>0</v>
      </c>
      <c r="W25" s="20"/>
      <c r="X25" s="20" t="s">
        <v>9</v>
      </c>
      <c r="Y25" s="20"/>
      <c r="Z25" s="20">
        <f>IF(AB23="","",AB23)</f>
        <v>1</v>
      </c>
      <c r="AA25" s="24"/>
      <c r="AB25" s="32"/>
      <c r="AC25" s="33"/>
      <c r="AD25" s="33"/>
      <c r="AE25" s="33"/>
      <c r="AF25" s="33"/>
      <c r="AG25" s="34"/>
      <c r="AH25" s="38">
        <f>COUNTIF(J26:AG26,"○")</f>
        <v>2</v>
      </c>
      <c r="AI25" s="39"/>
      <c r="AJ25" s="38">
        <f>COUNTIF(J26:AG26,"△")</f>
        <v>0</v>
      </c>
      <c r="AK25" s="39"/>
      <c r="AL25" s="38">
        <f>COUNTIF(J26:AG26,"●")</f>
        <v>1</v>
      </c>
      <c r="AM25" s="39"/>
      <c r="AN25" s="56">
        <f>AH25*3+AJ25*1</f>
        <v>6</v>
      </c>
      <c r="AO25" s="57"/>
      <c r="AP25" s="58"/>
      <c r="AQ25" s="25">
        <f>SUM(P25,V25,J25)</f>
        <v>2</v>
      </c>
      <c r="AR25" s="26"/>
      <c r="AS25" s="25">
        <f>SUM(T25,Z25,N25)</f>
        <v>1</v>
      </c>
      <c r="AT25" s="26"/>
      <c r="AU25" s="96">
        <f>AQ25-AS25</f>
        <v>1</v>
      </c>
      <c r="AV25" s="26"/>
      <c r="AW25" s="98">
        <f t="shared" ref="AW25" si="1">IF(AZ25=0,"",_xlfn.RANK.EQ(AZ25,$AZ$19:$AZ$26,0))</f>
        <v>2</v>
      </c>
      <c r="AX25" s="99"/>
      <c r="AY25" s="100"/>
      <c r="AZ25" s="1">
        <f>AN25*100+AU25*10+AQ25*1</f>
        <v>612</v>
      </c>
    </row>
    <row r="26" spans="2:52" ht="45" customHeight="1" thickBot="1" x14ac:dyDescent="0.45">
      <c r="B26" s="29"/>
      <c r="C26" s="30"/>
      <c r="D26" s="31"/>
      <c r="E26" s="31"/>
      <c r="F26" s="31"/>
      <c r="G26" s="31"/>
      <c r="H26" s="31"/>
      <c r="I26" s="31"/>
      <c r="J26" s="46" t="str">
        <f>IF(J25="","",CHOOSE(2+(J25&gt;N25)-(J25&lt;N25),"●","△","○"))</f>
        <v>○</v>
      </c>
      <c r="K26" s="47"/>
      <c r="L26" s="47"/>
      <c r="M26" s="47"/>
      <c r="N26" s="47"/>
      <c r="O26" s="48"/>
      <c r="P26" s="46" t="str">
        <f>IF(P25="","",CHOOSE(2+(P25&gt;T25)-(P25&lt;T25),"●","△","○"))</f>
        <v>○</v>
      </c>
      <c r="Q26" s="47"/>
      <c r="R26" s="47"/>
      <c r="S26" s="47"/>
      <c r="T26" s="47"/>
      <c r="U26" s="48"/>
      <c r="V26" s="46" t="str">
        <f>IF(V25="","",CHOOSE(2+(V25&gt;Z25)-(V25&lt;Z25),"●","△","○"))</f>
        <v>●</v>
      </c>
      <c r="W26" s="47"/>
      <c r="X26" s="47"/>
      <c r="Y26" s="47"/>
      <c r="Z26" s="47"/>
      <c r="AA26" s="48"/>
      <c r="AB26" s="35"/>
      <c r="AC26" s="36"/>
      <c r="AD26" s="36"/>
      <c r="AE26" s="36"/>
      <c r="AF26" s="36"/>
      <c r="AG26" s="37"/>
      <c r="AH26" s="40"/>
      <c r="AI26" s="41"/>
      <c r="AJ26" s="40"/>
      <c r="AK26" s="41"/>
      <c r="AL26" s="40"/>
      <c r="AM26" s="41"/>
      <c r="AN26" s="104"/>
      <c r="AO26" s="105"/>
      <c r="AP26" s="106"/>
      <c r="AQ26" s="107"/>
      <c r="AR26" s="108"/>
      <c r="AS26" s="107"/>
      <c r="AT26" s="108"/>
      <c r="AU26" s="109"/>
      <c r="AV26" s="108"/>
      <c r="AW26" s="101"/>
      <c r="AX26" s="102"/>
      <c r="AY26" s="103"/>
    </row>
    <row r="27" spans="2:52" ht="45" customHeight="1" x14ac:dyDescent="0.4"/>
    <row r="28" spans="2:52" ht="45" customHeight="1" thickBot="1" x14ac:dyDescent="0.45">
      <c r="B28" s="95" t="str">
        <f>組み合わせ!B31</f>
        <v>1番ピッチ</v>
      </c>
      <c r="C28" s="95"/>
      <c r="D28" s="95"/>
      <c r="E28" s="95"/>
      <c r="F28" s="95"/>
      <c r="G28" s="95"/>
      <c r="H28" s="95"/>
      <c r="I28" s="95"/>
    </row>
    <row r="29" spans="2:52" ht="45" customHeight="1" x14ac:dyDescent="0.4">
      <c r="B29" s="52" t="str">
        <f>BC10</f>
        <v>3位リーグ</v>
      </c>
      <c r="C29" s="53"/>
      <c r="D29" s="53"/>
      <c r="E29" s="53"/>
      <c r="F29" s="53"/>
      <c r="G29" s="53"/>
      <c r="H29" s="53"/>
      <c r="I29" s="53"/>
      <c r="J29" s="15"/>
      <c r="K29" s="16"/>
      <c r="L29" s="16"/>
      <c r="M29" s="16"/>
      <c r="N29" s="16"/>
      <c r="O29" s="42"/>
      <c r="P29" s="15"/>
      <c r="Q29" s="16"/>
      <c r="R29" s="16"/>
      <c r="S29" s="16"/>
      <c r="T29" s="16"/>
      <c r="U29" s="42"/>
      <c r="V29" s="15"/>
      <c r="W29" s="16"/>
      <c r="X29" s="16"/>
      <c r="Y29" s="16"/>
      <c r="Z29" s="16"/>
      <c r="AA29" s="42"/>
      <c r="AB29" s="15"/>
      <c r="AC29" s="16"/>
      <c r="AD29" s="16"/>
      <c r="AE29" s="16"/>
      <c r="AF29" s="16"/>
      <c r="AG29" s="42"/>
      <c r="AH29" s="75" t="s">
        <v>1</v>
      </c>
      <c r="AI29" s="76"/>
      <c r="AJ29" s="75" t="s">
        <v>2</v>
      </c>
      <c r="AK29" s="76"/>
      <c r="AL29" s="75" t="s">
        <v>3</v>
      </c>
      <c r="AM29" s="76"/>
      <c r="AN29" s="75" t="s">
        <v>4</v>
      </c>
      <c r="AO29" s="76"/>
      <c r="AP29" s="79"/>
      <c r="AQ29" s="75" t="s">
        <v>5</v>
      </c>
      <c r="AR29" s="81"/>
      <c r="AS29" s="75" t="s">
        <v>6</v>
      </c>
      <c r="AT29" s="81"/>
      <c r="AU29" s="83" t="s">
        <v>7</v>
      </c>
      <c r="AV29" s="81"/>
      <c r="AW29" s="85" t="s">
        <v>8</v>
      </c>
      <c r="AX29" s="85"/>
      <c r="AY29" s="86"/>
    </row>
    <row r="30" spans="2:52" ht="45" customHeight="1" thickBot="1" x14ac:dyDescent="0.45">
      <c r="B30" s="54"/>
      <c r="C30" s="55"/>
      <c r="D30" s="55"/>
      <c r="E30" s="55"/>
      <c r="F30" s="55"/>
      <c r="G30" s="55"/>
      <c r="H30" s="55"/>
      <c r="I30" s="55"/>
      <c r="J30" s="30"/>
      <c r="K30" s="31"/>
      <c r="L30" s="31"/>
      <c r="M30" s="31"/>
      <c r="N30" s="31"/>
      <c r="O30" s="43"/>
      <c r="P30" s="30"/>
      <c r="Q30" s="31"/>
      <c r="R30" s="31"/>
      <c r="S30" s="31"/>
      <c r="T30" s="31"/>
      <c r="U30" s="43"/>
      <c r="V30" s="30"/>
      <c r="W30" s="31"/>
      <c r="X30" s="31"/>
      <c r="Y30" s="31"/>
      <c r="Z30" s="31"/>
      <c r="AA30" s="43"/>
      <c r="AB30" s="30"/>
      <c r="AC30" s="31"/>
      <c r="AD30" s="31"/>
      <c r="AE30" s="31"/>
      <c r="AF30" s="31"/>
      <c r="AG30" s="43"/>
      <c r="AH30" s="77"/>
      <c r="AI30" s="78"/>
      <c r="AJ30" s="77"/>
      <c r="AK30" s="78"/>
      <c r="AL30" s="77"/>
      <c r="AM30" s="78"/>
      <c r="AN30" s="77"/>
      <c r="AO30" s="78"/>
      <c r="AP30" s="80"/>
      <c r="AQ30" s="77"/>
      <c r="AR30" s="82"/>
      <c r="AS30" s="77"/>
      <c r="AT30" s="82"/>
      <c r="AU30" s="84"/>
      <c r="AV30" s="82"/>
      <c r="AW30" s="87"/>
      <c r="AX30" s="87"/>
      <c r="AY30" s="88"/>
    </row>
    <row r="31" spans="2:52" ht="45" customHeight="1" x14ac:dyDescent="0.4">
      <c r="B31" s="13">
        <v>1</v>
      </c>
      <c r="C31" s="15">
        <f>J29</f>
        <v>0</v>
      </c>
      <c r="D31" s="16"/>
      <c r="E31" s="16"/>
      <c r="F31" s="16"/>
      <c r="G31" s="16"/>
      <c r="H31" s="16"/>
      <c r="I31" s="16"/>
      <c r="J31" s="32"/>
      <c r="K31" s="33"/>
      <c r="L31" s="33"/>
      <c r="M31" s="33"/>
      <c r="N31" s="33"/>
      <c r="O31" s="34"/>
      <c r="P31" s="19"/>
      <c r="Q31" s="20"/>
      <c r="R31" s="20" t="s">
        <v>9</v>
      </c>
      <c r="S31" s="20"/>
      <c r="T31" s="20"/>
      <c r="U31" s="24"/>
      <c r="V31" s="19"/>
      <c r="W31" s="20"/>
      <c r="X31" s="20" t="s">
        <v>9</v>
      </c>
      <c r="Y31" s="20"/>
      <c r="Z31" s="20"/>
      <c r="AA31" s="24"/>
      <c r="AB31" s="19"/>
      <c r="AC31" s="20"/>
      <c r="AD31" s="20" t="s">
        <v>9</v>
      </c>
      <c r="AE31" s="20"/>
      <c r="AF31" s="20"/>
      <c r="AG31" s="24"/>
      <c r="AH31" s="38">
        <f>COUNTIF(P32:AG32,"○")</f>
        <v>0</v>
      </c>
      <c r="AI31" s="39"/>
      <c r="AJ31" s="38">
        <f>COUNTIF(P32:AG32,"△")</f>
        <v>0</v>
      </c>
      <c r="AK31" s="39"/>
      <c r="AL31" s="38">
        <f>COUNTIF(J32:AG32,"●")</f>
        <v>0</v>
      </c>
      <c r="AM31" s="39"/>
      <c r="AN31" s="56">
        <f>AH31*3+AJ31*1</f>
        <v>0</v>
      </c>
      <c r="AO31" s="57"/>
      <c r="AP31" s="58"/>
      <c r="AQ31" s="25">
        <f>SUM(P31,V31,AB31)</f>
        <v>0</v>
      </c>
      <c r="AR31" s="26"/>
      <c r="AS31" s="25">
        <f>SUM(T31,Z31,AF31)</f>
        <v>0</v>
      </c>
      <c r="AT31" s="26"/>
      <c r="AU31" s="96">
        <f>AQ31-AS31</f>
        <v>0</v>
      </c>
      <c r="AV31" s="26"/>
      <c r="AW31" s="98" t="str">
        <f>IF(AZ31=0,"",_xlfn.RANK.EQ(AZ31,$AZ$31:$AZ$38,0))</f>
        <v/>
      </c>
      <c r="AX31" s="99"/>
      <c r="AY31" s="100"/>
      <c r="AZ31" s="1">
        <f>AN31*100+AU31*10+AQ31*1</f>
        <v>0</v>
      </c>
    </row>
    <row r="32" spans="2:52" ht="45" customHeight="1" thickBot="1" x14ac:dyDescent="0.45">
      <c r="B32" s="14"/>
      <c r="C32" s="17"/>
      <c r="D32" s="18"/>
      <c r="E32" s="18"/>
      <c r="F32" s="18"/>
      <c r="G32" s="18"/>
      <c r="H32" s="18"/>
      <c r="I32" s="18"/>
      <c r="J32" s="35"/>
      <c r="K32" s="36"/>
      <c r="L32" s="36"/>
      <c r="M32" s="36"/>
      <c r="N32" s="36"/>
      <c r="O32" s="37"/>
      <c r="P32" s="21"/>
      <c r="Q32" s="22"/>
      <c r="R32" s="22"/>
      <c r="S32" s="22"/>
      <c r="T32" s="22"/>
      <c r="U32" s="23"/>
      <c r="V32" s="21" t="str">
        <f>IF(V31="","",CHOOSE(2+(V31&gt;Z31)-(V31&lt;Z31),"●","△","○"))</f>
        <v/>
      </c>
      <c r="W32" s="22"/>
      <c r="X32" s="22"/>
      <c r="Y32" s="22"/>
      <c r="Z32" s="22"/>
      <c r="AA32" s="23"/>
      <c r="AB32" s="21" t="str">
        <f>IF(AB31="","",CHOOSE(2+(AB31&gt;AF31)-(AB31&lt;AF31),"●","△","○"))</f>
        <v/>
      </c>
      <c r="AC32" s="22"/>
      <c r="AD32" s="22"/>
      <c r="AE32" s="22"/>
      <c r="AF32" s="22"/>
      <c r="AG32" s="23"/>
      <c r="AH32" s="44"/>
      <c r="AI32" s="45"/>
      <c r="AJ32" s="44"/>
      <c r="AK32" s="45"/>
      <c r="AL32" s="44"/>
      <c r="AM32" s="45"/>
      <c r="AN32" s="59"/>
      <c r="AO32" s="60"/>
      <c r="AP32" s="61"/>
      <c r="AQ32" s="27"/>
      <c r="AR32" s="28"/>
      <c r="AS32" s="27"/>
      <c r="AT32" s="28"/>
      <c r="AU32" s="97"/>
      <c r="AV32" s="28"/>
      <c r="AW32" s="101"/>
      <c r="AX32" s="102"/>
      <c r="AY32" s="103"/>
    </row>
    <row r="33" spans="2:52" ht="45" customHeight="1" x14ac:dyDescent="0.4">
      <c r="B33" s="13">
        <v>2</v>
      </c>
      <c r="C33" s="15">
        <f>P29</f>
        <v>0</v>
      </c>
      <c r="D33" s="16"/>
      <c r="E33" s="16"/>
      <c r="F33" s="16"/>
      <c r="G33" s="16"/>
      <c r="H33" s="16"/>
      <c r="I33" s="16"/>
      <c r="J33" s="19" t="str">
        <f>IF(T31="","",T31)</f>
        <v/>
      </c>
      <c r="K33" s="20"/>
      <c r="L33" s="20" t="s">
        <v>9</v>
      </c>
      <c r="M33" s="20"/>
      <c r="N33" s="20" t="str">
        <f>IF(P31="","",P31)</f>
        <v/>
      </c>
      <c r="O33" s="24"/>
      <c r="P33" s="32"/>
      <c r="Q33" s="33"/>
      <c r="R33" s="33"/>
      <c r="S33" s="33"/>
      <c r="T33" s="33"/>
      <c r="U33" s="34"/>
      <c r="V33" s="19"/>
      <c r="W33" s="20"/>
      <c r="X33" s="20" t="s">
        <v>9</v>
      </c>
      <c r="Y33" s="20"/>
      <c r="Z33" s="20"/>
      <c r="AA33" s="24"/>
      <c r="AB33" s="19"/>
      <c r="AC33" s="20"/>
      <c r="AD33" s="20" t="s">
        <v>9</v>
      </c>
      <c r="AE33" s="20"/>
      <c r="AF33" s="20"/>
      <c r="AG33" s="24"/>
      <c r="AH33" s="38">
        <f>COUNTIF(J34:AG34,"○")</f>
        <v>0</v>
      </c>
      <c r="AI33" s="39"/>
      <c r="AJ33" s="38">
        <f>COUNTIF(J34:AG34,"△")</f>
        <v>0</v>
      </c>
      <c r="AK33" s="39"/>
      <c r="AL33" s="38">
        <f>COUNTIF(J34:AG34,"●")</f>
        <v>0</v>
      </c>
      <c r="AM33" s="39"/>
      <c r="AN33" s="56">
        <f>AH33*3+AJ33*1</f>
        <v>0</v>
      </c>
      <c r="AO33" s="57"/>
      <c r="AP33" s="58"/>
      <c r="AQ33" s="25">
        <f>SUM(J33,V33,AB33)</f>
        <v>0</v>
      </c>
      <c r="AR33" s="26"/>
      <c r="AS33" s="25">
        <f>SUM(N33,Z33,AF33)</f>
        <v>0</v>
      </c>
      <c r="AT33" s="26"/>
      <c r="AU33" s="96">
        <f>AQ33-AS33</f>
        <v>0</v>
      </c>
      <c r="AV33" s="26"/>
      <c r="AW33" s="98" t="str">
        <f t="shared" ref="AW33" si="2">IF(AZ33=0,"",_xlfn.RANK.EQ(AZ33,$AZ$31:$AZ$38,0))</f>
        <v/>
      </c>
      <c r="AX33" s="99"/>
      <c r="AY33" s="100"/>
      <c r="AZ33" s="1">
        <f>AN33*100+AU33*10+AQ33*1</f>
        <v>0</v>
      </c>
    </row>
    <row r="34" spans="2:52" ht="45" customHeight="1" thickBot="1" x14ac:dyDescent="0.45">
      <c r="B34" s="14"/>
      <c r="C34" s="17"/>
      <c r="D34" s="18"/>
      <c r="E34" s="18"/>
      <c r="F34" s="18"/>
      <c r="G34" s="18"/>
      <c r="H34" s="18"/>
      <c r="I34" s="18"/>
      <c r="J34" s="21" t="str">
        <f>IF(J33="","",CHOOSE(2+(J33&gt;N33)-(J33&lt;N33),"●","△","○"))</f>
        <v/>
      </c>
      <c r="K34" s="22"/>
      <c r="L34" s="22"/>
      <c r="M34" s="22"/>
      <c r="N34" s="22"/>
      <c r="O34" s="23"/>
      <c r="P34" s="35"/>
      <c r="Q34" s="36"/>
      <c r="R34" s="36"/>
      <c r="S34" s="36"/>
      <c r="T34" s="36"/>
      <c r="U34" s="37"/>
      <c r="V34" s="21" t="str">
        <f>IF(V33="","",CHOOSE(2+(V33&gt;Z33)-(V33&lt;Z33),"●","△","○"))</f>
        <v/>
      </c>
      <c r="W34" s="22"/>
      <c r="X34" s="22"/>
      <c r="Y34" s="22"/>
      <c r="Z34" s="22"/>
      <c r="AA34" s="23"/>
      <c r="AB34" s="21" t="str">
        <f>IF(AB33="","",CHOOSE(2+(AB33&gt;AF33)-(AB33&lt;AF33),"●","△","○"))</f>
        <v/>
      </c>
      <c r="AC34" s="22"/>
      <c r="AD34" s="22"/>
      <c r="AE34" s="22"/>
      <c r="AF34" s="22"/>
      <c r="AG34" s="23"/>
      <c r="AH34" s="44"/>
      <c r="AI34" s="45"/>
      <c r="AJ34" s="44"/>
      <c r="AK34" s="45"/>
      <c r="AL34" s="44"/>
      <c r="AM34" s="45"/>
      <c r="AN34" s="59"/>
      <c r="AO34" s="60"/>
      <c r="AP34" s="61"/>
      <c r="AQ34" s="27"/>
      <c r="AR34" s="28"/>
      <c r="AS34" s="27"/>
      <c r="AT34" s="28"/>
      <c r="AU34" s="97"/>
      <c r="AV34" s="28"/>
      <c r="AW34" s="101"/>
      <c r="AX34" s="102"/>
      <c r="AY34" s="103"/>
    </row>
    <row r="35" spans="2:52" ht="45" customHeight="1" x14ac:dyDescent="0.4">
      <c r="B35" s="13">
        <v>3</v>
      </c>
      <c r="C35" s="15">
        <f>V29</f>
        <v>0</v>
      </c>
      <c r="D35" s="16"/>
      <c r="E35" s="16"/>
      <c r="F35" s="16"/>
      <c r="G35" s="16"/>
      <c r="H35" s="16"/>
      <c r="I35" s="16"/>
      <c r="J35" s="19" t="str">
        <f>IF(Z31="","",Z31)</f>
        <v/>
      </c>
      <c r="K35" s="20"/>
      <c r="L35" s="20" t="s">
        <v>9</v>
      </c>
      <c r="M35" s="20"/>
      <c r="N35" s="20" t="str">
        <f>IF(V31="","",V31)</f>
        <v/>
      </c>
      <c r="O35" s="24"/>
      <c r="P35" s="19" t="str">
        <f>IF(Z33="","",Z33)</f>
        <v/>
      </c>
      <c r="Q35" s="20"/>
      <c r="R35" s="20" t="s">
        <v>9</v>
      </c>
      <c r="S35" s="20"/>
      <c r="T35" s="20" t="str">
        <f>IF(V33="","",V33)</f>
        <v/>
      </c>
      <c r="U35" s="24"/>
      <c r="V35" s="32"/>
      <c r="W35" s="33"/>
      <c r="X35" s="33"/>
      <c r="Y35" s="33"/>
      <c r="Z35" s="33"/>
      <c r="AA35" s="34"/>
      <c r="AB35" s="19"/>
      <c r="AC35" s="20"/>
      <c r="AD35" s="20" t="s">
        <v>9</v>
      </c>
      <c r="AE35" s="20"/>
      <c r="AF35" s="20"/>
      <c r="AG35" s="24"/>
      <c r="AH35" s="38">
        <f>COUNTIF(J36:AG36,"○")</f>
        <v>0</v>
      </c>
      <c r="AI35" s="39"/>
      <c r="AJ35" s="38">
        <f>COUNTIF(J36:AG36,"△")</f>
        <v>0</v>
      </c>
      <c r="AK35" s="39"/>
      <c r="AL35" s="38">
        <f>COUNTIF(J36:AG36,"●")</f>
        <v>0</v>
      </c>
      <c r="AM35" s="39"/>
      <c r="AN35" s="56">
        <f>AH35*3+AJ35*1</f>
        <v>0</v>
      </c>
      <c r="AO35" s="57"/>
      <c r="AP35" s="58"/>
      <c r="AQ35" s="25">
        <f>SUM(P35,J35,AB35)</f>
        <v>0</v>
      </c>
      <c r="AR35" s="26"/>
      <c r="AS35" s="25">
        <f>SUM(T35,N35,AF35)</f>
        <v>0</v>
      </c>
      <c r="AT35" s="26"/>
      <c r="AU35" s="96">
        <f>AQ35-AS35</f>
        <v>0</v>
      </c>
      <c r="AV35" s="26"/>
      <c r="AW35" s="98" t="str">
        <f t="shared" ref="AW35" si="3">IF(AZ35=0,"",_xlfn.RANK.EQ(AZ35,$AZ$31:$AZ$38,0))</f>
        <v/>
      </c>
      <c r="AX35" s="99"/>
      <c r="AY35" s="100"/>
      <c r="AZ35" s="1">
        <f>AN35*100+AU35*10+AQ35*1</f>
        <v>0</v>
      </c>
    </row>
    <row r="36" spans="2:52" ht="45" customHeight="1" thickBot="1" x14ac:dyDescent="0.45">
      <c r="B36" s="29"/>
      <c r="C36" s="30"/>
      <c r="D36" s="31"/>
      <c r="E36" s="31"/>
      <c r="F36" s="31"/>
      <c r="G36" s="31"/>
      <c r="H36" s="31"/>
      <c r="I36" s="31"/>
      <c r="J36" s="21" t="str">
        <f>IF(J35="","",CHOOSE(2+(J35&gt;N35)-(J35&lt;N35),"●","△","○"))</f>
        <v/>
      </c>
      <c r="K36" s="22"/>
      <c r="L36" s="22"/>
      <c r="M36" s="22"/>
      <c r="N36" s="22"/>
      <c r="O36" s="23"/>
      <c r="P36" s="21" t="str">
        <f>IF(P35="","",CHOOSE(2+(P35&gt;T35)-(P35&lt;T35),"●","△","○"))</f>
        <v/>
      </c>
      <c r="Q36" s="22"/>
      <c r="R36" s="22"/>
      <c r="S36" s="22"/>
      <c r="T36" s="22"/>
      <c r="U36" s="23"/>
      <c r="V36" s="35"/>
      <c r="W36" s="36"/>
      <c r="X36" s="36"/>
      <c r="Y36" s="36"/>
      <c r="Z36" s="36"/>
      <c r="AA36" s="37"/>
      <c r="AB36" s="21" t="str">
        <f>IF(AB35="","",CHOOSE(2+(AB35&gt;AF35)-(AB35&lt;AF35),"●","△","○"))</f>
        <v/>
      </c>
      <c r="AC36" s="22"/>
      <c r="AD36" s="22"/>
      <c r="AE36" s="22"/>
      <c r="AF36" s="22"/>
      <c r="AG36" s="23"/>
      <c r="AH36" s="40"/>
      <c r="AI36" s="41"/>
      <c r="AJ36" s="40"/>
      <c r="AK36" s="41"/>
      <c r="AL36" s="40"/>
      <c r="AM36" s="41"/>
      <c r="AN36" s="104"/>
      <c r="AO36" s="105"/>
      <c r="AP36" s="106"/>
      <c r="AQ36" s="107"/>
      <c r="AR36" s="108"/>
      <c r="AS36" s="107"/>
      <c r="AT36" s="108"/>
      <c r="AU36" s="109"/>
      <c r="AV36" s="108"/>
      <c r="AW36" s="101"/>
      <c r="AX36" s="102"/>
      <c r="AY36" s="103"/>
    </row>
    <row r="37" spans="2:52" ht="45" customHeight="1" x14ac:dyDescent="0.4">
      <c r="B37" s="13">
        <v>4</v>
      </c>
      <c r="C37" s="15">
        <f>AB29</f>
        <v>0</v>
      </c>
      <c r="D37" s="16"/>
      <c r="E37" s="16"/>
      <c r="F37" s="16"/>
      <c r="G37" s="16"/>
      <c r="H37" s="16"/>
      <c r="I37" s="16"/>
      <c r="J37" s="19" t="str">
        <f>IF(AF31="","",AF31)</f>
        <v/>
      </c>
      <c r="K37" s="20"/>
      <c r="L37" s="20" t="s">
        <v>9</v>
      </c>
      <c r="M37" s="20"/>
      <c r="N37" s="20" t="str">
        <f>IF(AB31="","",AB31)</f>
        <v/>
      </c>
      <c r="O37" s="24"/>
      <c r="P37" s="19" t="str">
        <f>IF(AF33="","",AF33)</f>
        <v/>
      </c>
      <c r="Q37" s="20"/>
      <c r="R37" s="20" t="s">
        <v>9</v>
      </c>
      <c r="S37" s="20"/>
      <c r="T37" s="20" t="str">
        <f>IF(AB33="","",AB33)</f>
        <v/>
      </c>
      <c r="U37" s="24"/>
      <c r="V37" s="19" t="str">
        <f>IF(AF35="","",AF35)</f>
        <v/>
      </c>
      <c r="W37" s="20"/>
      <c r="X37" s="20" t="s">
        <v>9</v>
      </c>
      <c r="Y37" s="20"/>
      <c r="Z37" s="20" t="str">
        <f>IF(AB35="","",AB35)</f>
        <v/>
      </c>
      <c r="AA37" s="24"/>
      <c r="AB37" s="32"/>
      <c r="AC37" s="33"/>
      <c r="AD37" s="33"/>
      <c r="AE37" s="33"/>
      <c r="AF37" s="33"/>
      <c r="AG37" s="34"/>
      <c r="AH37" s="38">
        <f>COUNTIF(J38:AG38,"○")</f>
        <v>0</v>
      </c>
      <c r="AI37" s="39"/>
      <c r="AJ37" s="38">
        <f>COUNTIF(J38:AG38,"△")</f>
        <v>0</v>
      </c>
      <c r="AK37" s="39"/>
      <c r="AL37" s="38">
        <f>COUNTIF(J38:AG38,"●")</f>
        <v>0</v>
      </c>
      <c r="AM37" s="39"/>
      <c r="AN37" s="56">
        <f>AH37*3+AJ37*1</f>
        <v>0</v>
      </c>
      <c r="AO37" s="57"/>
      <c r="AP37" s="58"/>
      <c r="AQ37" s="25">
        <f>SUM(P37,V37,J37)</f>
        <v>0</v>
      </c>
      <c r="AR37" s="26"/>
      <c r="AS37" s="25">
        <f>SUM(T37,Z37,N37)</f>
        <v>0</v>
      </c>
      <c r="AT37" s="26"/>
      <c r="AU37" s="96">
        <f>AQ37-AS37</f>
        <v>0</v>
      </c>
      <c r="AV37" s="26"/>
      <c r="AW37" s="98" t="str">
        <f t="shared" ref="AW37" si="4">IF(AZ37=0,"",_xlfn.RANK.EQ(AZ37,$AZ$31:$AZ$38,0))</f>
        <v/>
      </c>
      <c r="AX37" s="99"/>
      <c r="AY37" s="100"/>
      <c r="AZ37" s="1">
        <f>AN37*100+AU37*10+AQ37*1</f>
        <v>0</v>
      </c>
    </row>
    <row r="38" spans="2:52" ht="45" customHeight="1" thickBot="1" x14ac:dyDescent="0.45">
      <c r="B38" s="29"/>
      <c r="C38" s="30"/>
      <c r="D38" s="31"/>
      <c r="E38" s="31"/>
      <c r="F38" s="31"/>
      <c r="G38" s="31"/>
      <c r="H38" s="31"/>
      <c r="I38" s="31"/>
      <c r="J38" s="46" t="str">
        <f>IF(J37="","",CHOOSE(2+(J37&gt;N37)-(J37&lt;N37),"●","△","○"))</f>
        <v/>
      </c>
      <c r="K38" s="47"/>
      <c r="L38" s="47"/>
      <c r="M38" s="47"/>
      <c r="N38" s="47"/>
      <c r="O38" s="48"/>
      <c r="P38" s="46" t="str">
        <f>IF(P37="","",CHOOSE(2+(P37&gt;T37)-(P37&lt;T37),"●","△","○"))</f>
        <v/>
      </c>
      <c r="Q38" s="47"/>
      <c r="R38" s="47"/>
      <c r="S38" s="47"/>
      <c r="T38" s="47"/>
      <c r="U38" s="48"/>
      <c r="V38" s="46" t="str">
        <f>IF(V37="","",CHOOSE(2+(V37&gt;Z37)-(V37&lt;Z37),"●","△","○"))</f>
        <v/>
      </c>
      <c r="W38" s="47"/>
      <c r="X38" s="47"/>
      <c r="Y38" s="47"/>
      <c r="Z38" s="47"/>
      <c r="AA38" s="48"/>
      <c r="AB38" s="35"/>
      <c r="AC38" s="36"/>
      <c r="AD38" s="36"/>
      <c r="AE38" s="36"/>
      <c r="AF38" s="36"/>
      <c r="AG38" s="37"/>
      <c r="AH38" s="40"/>
      <c r="AI38" s="41"/>
      <c r="AJ38" s="40"/>
      <c r="AK38" s="41"/>
      <c r="AL38" s="40"/>
      <c r="AM38" s="41"/>
      <c r="AN38" s="104"/>
      <c r="AO38" s="105"/>
      <c r="AP38" s="106"/>
      <c r="AQ38" s="107"/>
      <c r="AR38" s="108"/>
      <c r="AS38" s="107"/>
      <c r="AT38" s="108"/>
      <c r="AU38" s="109"/>
      <c r="AV38" s="108"/>
      <c r="AW38" s="101"/>
      <c r="AX38" s="102"/>
      <c r="AY38" s="103"/>
    </row>
    <row r="39" spans="2:52" ht="45" customHeight="1" x14ac:dyDescent="0.4"/>
    <row r="40" spans="2:52" ht="45" customHeight="1" thickBot="1" x14ac:dyDescent="0.45">
      <c r="B40" s="95" t="str">
        <f>組み合わせ!M31</f>
        <v>３番ピッチ</v>
      </c>
      <c r="C40" s="95"/>
      <c r="D40" s="95"/>
      <c r="E40" s="95"/>
      <c r="F40" s="95"/>
      <c r="G40" s="95"/>
      <c r="H40" s="95"/>
      <c r="I40" s="95"/>
    </row>
    <row r="41" spans="2:52" ht="45" customHeight="1" x14ac:dyDescent="0.4">
      <c r="B41" s="52" t="str">
        <f>BO10</f>
        <v>4位リーグ</v>
      </c>
      <c r="C41" s="53"/>
      <c r="D41" s="53"/>
      <c r="E41" s="53"/>
      <c r="F41" s="53"/>
      <c r="G41" s="53"/>
      <c r="H41" s="53"/>
      <c r="I41" s="53"/>
      <c r="J41" s="15"/>
      <c r="K41" s="16"/>
      <c r="L41" s="16"/>
      <c r="M41" s="16"/>
      <c r="N41" s="16"/>
      <c r="O41" s="42"/>
      <c r="P41" s="15"/>
      <c r="Q41" s="16"/>
      <c r="R41" s="16"/>
      <c r="S41" s="16"/>
      <c r="T41" s="16"/>
      <c r="U41" s="42"/>
      <c r="V41" s="15"/>
      <c r="W41" s="16"/>
      <c r="X41" s="16"/>
      <c r="Y41" s="16"/>
      <c r="Z41" s="16"/>
      <c r="AA41" s="42"/>
      <c r="AB41" s="15"/>
      <c r="AC41" s="16"/>
      <c r="AD41" s="16"/>
      <c r="AE41" s="16"/>
      <c r="AF41" s="16"/>
      <c r="AG41" s="42"/>
      <c r="AH41" s="75" t="s">
        <v>1</v>
      </c>
      <c r="AI41" s="76"/>
      <c r="AJ41" s="75" t="s">
        <v>2</v>
      </c>
      <c r="AK41" s="76"/>
      <c r="AL41" s="75" t="s">
        <v>3</v>
      </c>
      <c r="AM41" s="76"/>
      <c r="AN41" s="75" t="s">
        <v>4</v>
      </c>
      <c r="AO41" s="76"/>
      <c r="AP41" s="79"/>
      <c r="AQ41" s="75" t="s">
        <v>5</v>
      </c>
      <c r="AR41" s="81"/>
      <c r="AS41" s="75" t="s">
        <v>6</v>
      </c>
      <c r="AT41" s="81"/>
      <c r="AU41" s="83" t="s">
        <v>7</v>
      </c>
      <c r="AV41" s="81"/>
      <c r="AW41" s="85" t="s">
        <v>8</v>
      </c>
      <c r="AX41" s="85"/>
      <c r="AY41" s="86"/>
    </row>
    <row r="42" spans="2:52" ht="45" customHeight="1" thickBot="1" x14ac:dyDescent="0.45">
      <c r="B42" s="54"/>
      <c r="C42" s="55"/>
      <c r="D42" s="55"/>
      <c r="E42" s="55"/>
      <c r="F42" s="55"/>
      <c r="G42" s="55"/>
      <c r="H42" s="55"/>
      <c r="I42" s="55"/>
      <c r="J42" s="30"/>
      <c r="K42" s="31"/>
      <c r="L42" s="31"/>
      <c r="M42" s="31"/>
      <c r="N42" s="31"/>
      <c r="O42" s="43"/>
      <c r="P42" s="30"/>
      <c r="Q42" s="31"/>
      <c r="R42" s="31"/>
      <c r="S42" s="31"/>
      <c r="T42" s="31"/>
      <c r="U42" s="43"/>
      <c r="V42" s="30"/>
      <c r="W42" s="31"/>
      <c r="X42" s="31"/>
      <c r="Y42" s="31"/>
      <c r="Z42" s="31"/>
      <c r="AA42" s="43"/>
      <c r="AB42" s="30"/>
      <c r="AC42" s="31"/>
      <c r="AD42" s="31"/>
      <c r="AE42" s="31"/>
      <c r="AF42" s="31"/>
      <c r="AG42" s="43"/>
      <c r="AH42" s="77"/>
      <c r="AI42" s="78"/>
      <c r="AJ42" s="77"/>
      <c r="AK42" s="78"/>
      <c r="AL42" s="77"/>
      <c r="AM42" s="78"/>
      <c r="AN42" s="77"/>
      <c r="AO42" s="78"/>
      <c r="AP42" s="80"/>
      <c r="AQ42" s="77"/>
      <c r="AR42" s="82"/>
      <c r="AS42" s="77"/>
      <c r="AT42" s="82"/>
      <c r="AU42" s="84"/>
      <c r="AV42" s="82"/>
      <c r="AW42" s="87"/>
      <c r="AX42" s="87"/>
      <c r="AY42" s="88"/>
    </row>
    <row r="43" spans="2:52" ht="45" customHeight="1" x14ac:dyDescent="0.4">
      <c r="B43" s="13">
        <v>1</v>
      </c>
      <c r="C43" s="15">
        <f>J41</f>
        <v>0</v>
      </c>
      <c r="D43" s="16"/>
      <c r="E43" s="16"/>
      <c r="F43" s="16"/>
      <c r="G43" s="16"/>
      <c r="H43" s="16"/>
      <c r="I43" s="16"/>
      <c r="J43" s="32"/>
      <c r="K43" s="33"/>
      <c r="L43" s="33"/>
      <c r="M43" s="33"/>
      <c r="N43" s="33"/>
      <c r="O43" s="34"/>
      <c r="P43" s="19"/>
      <c r="Q43" s="20"/>
      <c r="R43" s="20" t="s">
        <v>9</v>
      </c>
      <c r="S43" s="20"/>
      <c r="T43" s="20"/>
      <c r="U43" s="24"/>
      <c r="V43" s="19"/>
      <c r="W43" s="20"/>
      <c r="X43" s="20" t="s">
        <v>9</v>
      </c>
      <c r="Y43" s="20"/>
      <c r="Z43" s="20"/>
      <c r="AA43" s="24"/>
      <c r="AB43" s="19"/>
      <c r="AC43" s="20"/>
      <c r="AD43" s="20" t="s">
        <v>9</v>
      </c>
      <c r="AE43" s="20"/>
      <c r="AF43" s="20"/>
      <c r="AG43" s="24"/>
      <c r="AH43" s="38">
        <f>COUNTIF(P44:AG44,"○")</f>
        <v>0</v>
      </c>
      <c r="AI43" s="39"/>
      <c r="AJ43" s="38">
        <f>COUNTIF(P44:AG44,"△")</f>
        <v>0</v>
      </c>
      <c r="AK43" s="39"/>
      <c r="AL43" s="38">
        <f>COUNTIF(J44:AG44,"●")</f>
        <v>0</v>
      </c>
      <c r="AM43" s="39"/>
      <c r="AN43" s="56">
        <f>AH43*3+AJ43*1</f>
        <v>0</v>
      </c>
      <c r="AO43" s="57"/>
      <c r="AP43" s="58"/>
      <c r="AQ43" s="25">
        <f>SUM(P43,V43,AB43)</f>
        <v>0</v>
      </c>
      <c r="AR43" s="26"/>
      <c r="AS43" s="25">
        <f>SUM(T43,Z43,AF43)</f>
        <v>0</v>
      </c>
      <c r="AT43" s="26"/>
      <c r="AU43" s="96">
        <f>AQ43-AS43</f>
        <v>0</v>
      </c>
      <c r="AV43" s="26"/>
      <c r="AW43" s="98" t="str">
        <f>IF(AZ43=0,"",_xlfn.RANK.EQ(AZ43,$AZ$43:$AZ$50,0))</f>
        <v/>
      </c>
      <c r="AX43" s="99"/>
      <c r="AY43" s="100"/>
      <c r="AZ43" s="1">
        <f>AN43*100+AU43*10+AQ43*1</f>
        <v>0</v>
      </c>
    </row>
    <row r="44" spans="2:52" ht="45" customHeight="1" thickBot="1" x14ac:dyDescent="0.45">
      <c r="B44" s="14"/>
      <c r="C44" s="17"/>
      <c r="D44" s="18"/>
      <c r="E44" s="18"/>
      <c r="F44" s="18"/>
      <c r="G44" s="18"/>
      <c r="H44" s="18"/>
      <c r="I44" s="18"/>
      <c r="J44" s="35"/>
      <c r="K44" s="36"/>
      <c r="L44" s="36"/>
      <c r="M44" s="36"/>
      <c r="N44" s="36"/>
      <c r="O44" s="37"/>
      <c r="P44" s="21" t="str">
        <f>IF(P43="","",CHOOSE(2+(P43&gt;T43)-(P43&lt;T43),"●","△","○"))</f>
        <v/>
      </c>
      <c r="Q44" s="22"/>
      <c r="R44" s="22"/>
      <c r="S44" s="22"/>
      <c r="T44" s="22"/>
      <c r="U44" s="23"/>
      <c r="V44" s="21" t="str">
        <f>IF(V43="","",CHOOSE(2+(V43&gt;Z43)-(V43&lt;Z43),"●","△","○"))</f>
        <v/>
      </c>
      <c r="W44" s="22"/>
      <c r="X44" s="22"/>
      <c r="Y44" s="22"/>
      <c r="Z44" s="22"/>
      <c r="AA44" s="23"/>
      <c r="AB44" s="21" t="str">
        <f>IF(AB43="","",CHOOSE(2+(AB43&gt;AF43)-(AB43&lt;AF43),"●","△","○"))</f>
        <v/>
      </c>
      <c r="AC44" s="22"/>
      <c r="AD44" s="22"/>
      <c r="AE44" s="22"/>
      <c r="AF44" s="22"/>
      <c r="AG44" s="23"/>
      <c r="AH44" s="44"/>
      <c r="AI44" s="45"/>
      <c r="AJ44" s="44"/>
      <c r="AK44" s="45"/>
      <c r="AL44" s="44"/>
      <c r="AM44" s="45"/>
      <c r="AN44" s="59"/>
      <c r="AO44" s="60"/>
      <c r="AP44" s="61"/>
      <c r="AQ44" s="27"/>
      <c r="AR44" s="28"/>
      <c r="AS44" s="27"/>
      <c r="AT44" s="28"/>
      <c r="AU44" s="97"/>
      <c r="AV44" s="28"/>
      <c r="AW44" s="101"/>
      <c r="AX44" s="102"/>
      <c r="AY44" s="103"/>
    </row>
    <row r="45" spans="2:52" ht="45" customHeight="1" x14ac:dyDescent="0.4">
      <c r="B45" s="13">
        <v>2</v>
      </c>
      <c r="C45" s="15">
        <f>P41</f>
        <v>0</v>
      </c>
      <c r="D45" s="16"/>
      <c r="E45" s="16"/>
      <c r="F45" s="16"/>
      <c r="G45" s="16"/>
      <c r="H45" s="16"/>
      <c r="I45" s="16"/>
      <c r="J45" s="19" t="str">
        <f>IF(T43="","",T43)</f>
        <v/>
      </c>
      <c r="K45" s="20"/>
      <c r="L45" s="20" t="s">
        <v>9</v>
      </c>
      <c r="M45" s="20"/>
      <c r="N45" s="20" t="str">
        <f>IF(P43="","",P43)</f>
        <v/>
      </c>
      <c r="O45" s="24"/>
      <c r="P45" s="32"/>
      <c r="Q45" s="33"/>
      <c r="R45" s="33"/>
      <c r="S45" s="33"/>
      <c r="T45" s="33"/>
      <c r="U45" s="34"/>
      <c r="V45" s="19"/>
      <c r="W45" s="20"/>
      <c r="X45" s="20" t="s">
        <v>9</v>
      </c>
      <c r="Y45" s="20"/>
      <c r="Z45" s="20"/>
      <c r="AA45" s="24"/>
      <c r="AB45" s="19"/>
      <c r="AC45" s="20"/>
      <c r="AD45" s="20" t="s">
        <v>9</v>
      </c>
      <c r="AE45" s="20"/>
      <c r="AF45" s="20"/>
      <c r="AG45" s="24"/>
      <c r="AH45" s="38">
        <f>COUNTIF(J46:AG46,"○")</f>
        <v>0</v>
      </c>
      <c r="AI45" s="39"/>
      <c r="AJ45" s="38">
        <f>COUNTIF(J46:AG46,"△")</f>
        <v>0</v>
      </c>
      <c r="AK45" s="39"/>
      <c r="AL45" s="38">
        <f>COUNTIF(J46:AG46,"●")</f>
        <v>0</v>
      </c>
      <c r="AM45" s="39"/>
      <c r="AN45" s="56">
        <f>AH45*3+AJ45*1</f>
        <v>0</v>
      </c>
      <c r="AO45" s="57"/>
      <c r="AP45" s="58"/>
      <c r="AQ45" s="25">
        <f>SUM(J45,V45,AB45)</f>
        <v>0</v>
      </c>
      <c r="AR45" s="26"/>
      <c r="AS45" s="25">
        <f>SUM(N45,Z45,AF45)</f>
        <v>0</v>
      </c>
      <c r="AT45" s="26"/>
      <c r="AU45" s="96">
        <f>AQ45-AS45</f>
        <v>0</v>
      </c>
      <c r="AV45" s="26"/>
      <c r="AW45" s="98" t="str">
        <f t="shared" ref="AW45" si="5">IF(AZ45=0,"",_xlfn.RANK.EQ(AZ45,$AZ$43:$AZ$50,0))</f>
        <v/>
      </c>
      <c r="AX45" s="99"/>
      <c r="AY45" s="100"/>
      <c r="AZ45" s="1">
        <f>AN45*100+AU45*10+AQ45*1</f>
        <v>0</v>
      </c>
    </row>
    <row r="46" spans="2:52" ht="45" customHeight="1" thickBot="1" x14ac:dyDescent="0.45">
      <c r="B46" s="14"/>
      <c r="C46" s="17"/>
      <c r="D46" s="18"/>
      <c r="E46" s="18"/>
      <c r="F46" s="18"/>
      <c r="G46" s="18"/>
      <c r="H46" s="18"/>
      <c r="I46" s="18"/>
      <c r="J46" s="21" t="str">
        <f>IF(J45="","",CHOOSE(2+(J45&gt;N45)-(J45&lt;N45),"●","△","○"))</f>
        <v/>
      </c>
      <c r="K46" s="22"/>
      <c r="L46" s="22"/>
      <c r="M46" s="22"/>
      <c r="N46" s="22"/>
      <c r="O46" s="23"/>
      <c r="P46" s="35"/>
      <c r="Q46" s="36"/>
      <c r="R46" s="36"/>
      <c r="S46" s="36"/>
      <c r="T46" s="36"/>
      <c r="U46" s="37"/>
      <c r="V46" s="21" t="str">
        <f>IF(V45="","",CHOOSE(2+(V45&gt;Z45)-(V45&lt;Z45),"●","△","○"))</f>
        <v/>
      </c>
      <c r="W46" s="22"/>
      <c r="X46" s="22"/>
      <c r="Y46" s="22"/>
      <c r="Z46" s="22"/>
      <c r="AA46" s="23"/>
      <c r="AB46" s="21" t="str">
        <f>IF(AB45="","",CHOOSE(2+(AB45&gt;AF45)-(AB45&lt;AF45),"●","△","○"))</f>
        <v/>
      </c>
      <c r="AC46" s="22"/>
      <c r="AD46" s="22"/>
      <c r="AE46" s="22"/>
      <c r="AF46" s="22"/>
      <c r="AG46" s="23"/>
      <c r="AH46" s="44"/>
      <c r="AI46" s="45"/>
      <c r="AJ46" s="44"/>
      <c r="AK46" s="45"/>
      <c r="AL46" s="44"/>
      <c r="AM46" s="45"/>
      <c r="AN46" s="59"/>
      <c r="AO46" s="60"/>
      <c r="AP46" s="61"/>
      <c r="AQ46" s="27"/>
      <c r="AR46" s="28"/>
      <c r="AS46" s="27"/>
      <c r="AT46" s="28"/>
      <c r="AU46" s="97"/>
      <c r="AV46" s="28"/>
      <c r="AW46" s="101"/>
      <c r="AX46" s="102"/>
      <c r="AY46" s="103"/>
    </row>
    <row r="47" spans="2:52" ht="45" customHeight="1" x14ac:dyDescent="0.4">
      <c r="B47" s="13">
        <v>3</v>
      </c>
      <c r="C47" s="15">
        <f>V41</f>
        <v>0</v>
      </c>
      <c r="D47" s="16"/>
      <c r="E47" s="16"/>
      <c r="F47" s="16"/>
      <c r="G47" s="16"/>
      <c r="H47" s="16"/>
      <c r="I47" s="16"/>
      <c r="J47" s="19" t="str">
        <f>IF(Z43="","",Z43)</f>
        <v/>
      </c>
      <c r="K47" s="20"/>
      <c r="L47" s="20" t="s">
        <v>9</v>
      </c>
      <c r="M47" s="20"/>
      <c r="N47" s="20" t="str">
        <f>IF(V43="","",V43)</f>
        <v/>
      </c>
      <c r="O47" s="24"/>
      <c r="P47" s="19" t="str">
        <f>IF(Z45="","",Z45)</f>
        <v/>
      </c>
      <c r="Q47" s="20"/>
      <c r="R47" s="20" t="s">
        <v>9</v>
      </c>
      <c r="S47" s="20"/>
      <c r="T47" s="20" t="str">
        <f>IF(V45="","",V45)</f>
        <v/>
      </c>
      <c r="U47" s="24"/>
      <c r="V47" s="32"/>
      <c r="W47" s="33"/>
      <c r="X47" s="33"/>
      <c r="Y47" s="33"/>
      <c r="Z47" s="33"/>
      <c r="AA47" s="34"/>
      <c r="AB47" s="19"/>
      <c r="AC47" s="20"/>
      <c r="AD47" s="20" t="s">
        <v>9</v>
      </c>
      <c r="AE47" s="20"/>
      <c r="AF47" s="20"/>
      <c r="AG47" s="24"/>
      <c r="AH47" s="38">
        <f>COUNTIF(J48:AG48,"○")</f>
        <v>0</v>
      </c>
      <c r="AI47" s="39"/>
      <c r="AJ47" s="38">
        <f>COUNTIF(J48:AG48,"△")</f>
        <v>0</v>
      </c>
      <c r="AK47" s="39"/>
      <c r="AL47" s="38">
        <f>COUNTIF(J48:AG48,"●")</f>
        <v>0</v>
      </c>
      <c r="AM47" s="39"/>
      <c r="AN47" s="56">
        <f>AH47*3+AJ47*1</f>
        <v>0</v>
      </c>
      <c r="AO47" s="57"/>
      <c r="AP47" s="58"/>
      <c r="AQ47" s="25">
        <f>SUM(P47,J47,AB47)</f>
        <v>0</v>
      </c>
      <c r="AR47" s="26"/>
      <c r="AS47" s="25">
        <f>SUM(T47,N47,AF47)</f>
        <v>0</v>
      </c>
      <c r="AT47" s="26"/>
      <c r="AU47" s="96">
        <f>AQ47-AS47</f>
        <v>0</v>
      </c>
      <c r="AV47" s="26"/>
      <c r="AW47" s="98" t="str">
        <f t="shared" ref="AW47" si="6">IF(AZ47=0,"",_xlfn.RANK.EQ(AZ47,$AZ$43:$AZ$50,0))</f>
        <v/>
      </c>
      <c r="AX47" s="99"/>
      <c r="AY47" s="100"/>
      <c r="AZ47" s="1">
        <f>AN47*100+AU47*10+AQ47*1</f>
        <v>0</v>
      </c>
    </row>
    <row r="48" spans="2:52" ht="45" customHeight="1" thickBot="1" x14ac:dyDescent="0.45">
      <c r="B48" s="29"/>
      <c r="C48" s="30"/>
      <c r="D48" s="31"/>
      <c r="E48" s="31"/>
      <c r="F48" s="31"/>
      <c r="G48" s="31"/>
      <c r="H48" s="31"/>
      <c r="I48" s="31"/>
      <c r="J48" s="21" t="str">
        <f>IF(J47="","",CHOOSE(2+(J47&gt;N47)-(J47&lt;N47),"●","△","○"))</f>
        <v/>
      </c>
      <c r="K48" s="22"/>
      <c r="L48" s="22"/>
      <c r="M48" s="22"/>
      <c r="N48" s="22"/>
      <c r="O48" s="23"/>
      <c r="P48" s="21" t="str">
        <f>IF(P47="","",CHOOSE(2+(P47&gt;T47)-(P47&lt;T47),"●","△","○"))</f>
        <v/>
      </c>
      <c r="Q48" s="22"/>
      <c r="R48" s="22"/>
      <c r="S48" s="22"/>
      <c r="T48" s="22"/>
      <c r="U48" s="23"/>
      <c r="V48" s="35"/>
      <c r="W48" s="36"/>
      <c r="X48" s="36"/>
      <c r="Y48" s="36"/>
      <c r="Z48" s="36"/>
      <c r="AA48" s="37"/>
      <c r="AB48" s="21" t="str">
        <f>IF(AB47="","",CHOOSE(2+(AB47&gt;AF47)-(AB47&lt;AF47),"●","△","○"))</f>
        <v/>
      </c>
      <c r="AC48" s="22"/>
      <c r="AD48" s="22"/>
      <c r="AE48" s="22"/>
      <c r="AF48" s="22"/>
      <c r="AG48" s="23"/>
      <c r="AH48" s="40"/>
      <c r="AI48" s="41"/>
      <c r="AJ48" s="40"/>
      <c r="AK48" s="41"/>
      <c r="AL48" s="40"/>
      <c r="AM48" s="41"/>
      <c r="AN48" s="104"/>
      <c r="AO48" s="105"/>
      <c r="AP48" s="106"/>
      <c r="AQ48" s="107"/>
      <c r="AR48" s="108"/>
      <c r="AS48" s="107"/>
      <c r="AT48" s="108"/>
      <c r="AU48" s="109"/>
      <c r="AV48" s="108"/>
      <c r="AW48" s="101"/>
      <c r="AX48" s="102"/>
      <c r="AY48" s="103"/>
    </row>
    <row r="49" spans="2:52" ht="45" customHeight="1" x14ac:dyDescent="0.4">
      <c r="B49" s="13">
        <v>1</v>
      </c>
      <c r="C49" s="15">
        <f>AB41</f>
        <v>0</v>
      </c>
      <c r="D49" s="16"/>
      <c r="E49" s="16"/>
      <c r="F49" s="16"/>
      <c r="G49" s="16"/>
      <c r="H49" s="16"/>
      <c r="I49" s="16"/>
      <c r="J49" s="19" t="str">
        <f>IF(AF43="","",AF43)</f>
        <v/>
      </c>
      <c r="K49" s="20"/>
      <c r="L49" s="20" t="s">
        <v>9</v>
      </c>
      <c r="M49" s="20"/>
      <c r="N49" s="20" t="str">
        <f>IF(AB43="","",AB43)</f>
        <v/>
      </c>
      <c r="O49" s="24"/>
      <c r="P49" s="19" t="str">
        <f>IF(AF45="","",AF45)</f>
        <v/>
      </c>
      <c r="Q49" s="20"/>
      <c r="R49" s="20" t="s">
        <v>9</v>
      </c>
      <c r="S49" s="20"/>
      <c r="T49" s="20" t="str">
        <f>IF(AB45="","",AB45)</f>
        <v/>
      </c>
      <c r="U49" s="24"/>
      <c r="V49" s="19" t="str">
        <f>IF(AF47="","",AF47)</f>
        <v/>
      </c>
      <c r="W49" s="20"/>
      <c r="X49" s="20" t="s">
        <v>9</v>
      </c>
      <c r="Y49" s="20"/>
      <c r="Z49" s="20" t="str">
        <f>IF(AB47="","",AB47)</f>
        <v/>
      </c>
      <c r="AA49" s="24"/>
      <c r="AB49" s="32"/>
      <c r="AC49" s="33"/>
      <c r="AD49" s="33"/>
      <c r="AE49" s="33"/>
      <c r="AF49" s="33"/>
      <c r="AG49" s="34"/>
      <c r="AH49" s="38">
        <f>COUNTIF(J50:AG50,"○")</f>
        <v>0</v>
      </c>
      <c r="AI49" s="39"/>
      <c r="AJ49" s="38">
        <f>COUNTIF(J50:AG50,"△")</f>
        <v>0</v>
      </c>
      <c r="AK49" s="39"/>
      <c r="AL49" s="38">
        <f>COUNTIF(J50:AG50,"●")</f>
        <v>0</v>
      </c>
      <c r="AM49" s="39"/>
      <c r="AN49" s="56">
        <f>AH49*3+AJ49*1</f>
        <v>0</v>
      </c>
      <c r="AO49" s="57"/>
      <c r="AP49" s="58"/>
      <c r="AQ49" s="25">
        <f>SUM(P49,V49,J49)</f>
        <v>0</v>
      </c>
      <c r="AR49" s="26"/>
      <c r="AS49" s="25">
        <f>SUM(T49,Z49,N49)</f>
        <v>0</v>
      </c>
      <c r="AT49" s="26"/>
      <c r="AU49" s="96">
        <f>AQ49-AS49</f>
        <v>0</v>
      </c>
      <c r="AV49" s="26"/>
      <c r="AW49" s="98" t="str">
        <f t="shared" ref="AW49" si="7">IF(AZ49=0,"",_xlfn.RANK.EQ(AZ49,$AZ$43:$AZ$50,0))</f>
        <v/>
      </c>
      <c r="AX49" s="99"/>
      <c r="AY49" s="100"/>
      <c r="AZ49" s="1">
        <f>AN49*100+AU49*10+AQ49*1</f>
        <v>0</v>
      </c>
    </row>
    <row r="50" spans="2:52" ht="45" customHeight="1" thickBot="1" x14ac:dyDescent="0.45">
      <c r="B50" s="29"/>
      <c r="C50" s="30"/>
      <c r="D50" s="31"/>
      <c r="E50" s="31"/>
      <c r="F50" s="31"/>
      <c r="G50" s="31"/>
      <c r="H50" s="31"/>
      <c r="I50" s="31"/>
      <c r="J50" s="46" t="str">
        <f>IF(J49="","",CHOOSE(2+(J49&gt;N49)-(J49&lt;N49),"●","△","○"))</f>
        <v/>
      </c>
      <c r="K50" s="47"/>
      <c r="L50" s="47"/>
      <c r="M50" s="47"/>
      <c r="N50" s="47"/>
      <c r="O50" s="48"/>
      <c r="P50" s="46" t="str">
        <f>IF(P49="","",CHOOSE(2+(P49&gt;T49)-(P49&lt;T49),"●","△","○"))</f>
        <v/>
      </c>
      <c r="Q50" s="47"/>
      <c r="R50" s="47"/>
      <c r="S50" s="47"/>
      <c r="T50" s="47"/>
      <c r="U50" s="48"/>
      <c r="V50" s="46" t="str">
        <f>IF(V49="","",CHOOSE(2+(V49&gt;Z49)-(V49&lt;Z49),"●","△","○"))</f>
        <v/>
      </c>
      <c r="W50" s="47"/>
      <c r="X50" s="47"/>
      <c r="Y50" s="47"/>
      <c r="Z50" s="47"/>
      <c r="AA50" s="48"/>
      <c r="AB50" s="35"/>
      <c r="AC50" s="36"/>
      <c r="AD50" s="36"/>
      <c r="AE50" s="36"/>
      <c r="AF50" s="36"/>
      <c r="AG50" s="37"/>
      <c r="AH50" s="40"/>
      <c r="AI50" s="41"/>
      <c r="AJ50" s="40"/>
      <c r="AK50" s="41"/>
      <c r="AL50" s="40"/>
      <c r="AM50" s="41"/>
      <c r="AN50" s="104"/>
      <c r="AO50" s="105"/>
      <c r="AP50" s="106"/>
      <c r="AQ50" s="107"/>
      <c r="AR50" s="108"/>
      <c r="AS50" s="107"/>
      <c r="AT50" s="108"/>
      <c r="AU50" s="109"/>
      <c r="AV50" s="108"/>
      <c r="AW50" s="101"/>
      <c r="AX50" s="102"/>
      <c r="AY50" s="103"/>
    </row>
  </sheetData>
  <mergeCells count="450">
    <mergeCell ref="AW49:AY50"/>
    <mergeCell ref="J50:O50"/>
    <mergeCell ref="P50:U50"/>
    <mergeCell ref="V50:AA50"/>
    <mergeCell ref="BC16:BZ16"/>
    <mergeCell ref="BC15:BZ15"/>
    <mergeCell ref="AU47:AV48"/>
    <mergeCell ref="AW47:AY48"/>
    <mergeCell ref="J48:O48"/>
    <mergeCell ref="P48:U48"/>
    <mergeCell ref="AB48:AG48"/>
    <mergeCell ref="X49:Y49"/>
    <mergeCell ref="Z49:AA49"/>
    <mergeCell ref="AB49:AG50"/>
    <mergeCell ref="AH49:AI50"/>
    <mergeCell ref="AJ49:AK50"/>
    <mergeCell ref="AL49:AM50"/>
    <mergeCell ref="AN49:AP50"/>
    <mergeCell ref="AQ49:AR50"/>
    <mergeCell ref="AS49:AT50"/>
    <mergeCell ref="AU49:AV50"/>
    <mergeCell ref="AS45:AT46"/>
    <mergeCell ref="AU45:AV46"/>
    <mergeCell ref="AW45:AY46"/>
    <mergeCell ref="AB47:AC47"/>
    <mergeCell ref="AD47:AE47"/>
    <mergeCell ref="AF47:AG47"/>
    <mergeCell ref="B49:B50"/>
    <mergeCell ref="C49:I50"/>
    <mergeCell ref="J49:K49"/>
    <mergeCell ref="L49:M49"/>
    <mergeCell ref="N49:O49"/>
    <mergeCell ref="P49:Q49"/>
    <mergeCell ref="R49:S49"/>
    <mergeCell ref="T49:U49"/>
    <mergeCell ref="V49:W49"/>
    <mergeCell ref="B47:B48"/>
    <mergeCell ref="C47:I48"/>
    <mergeCell ref="J47:K47"/>
    <mergeCell ref="L47:M47"/>
    <mergeCell ref="N47:O47"/>
    <mergeCell ref="P47:Q47"/>
    <mergeCell ref="R47:S47"/>
    <mergeCell ref="T47:U47"/>
    <mergeCell ref="V47:AA48"/>
    <mergeCell ref="AH47:AI48"/>
    <mergeCell ref="AJ47:AK48"/>
    <mergeCell ref="AL47:AM48"/>
    <mergeCell ref="AN47:AP48"/>
    <mergeCell ref="AQ47:AR48"/>
    <mergeCell ref="AS47:AT48"/>
    <mergeCell ref="AQ43:AR44"/>
    <mergeCell ref="AS43:AT44"/>
    <mergeCell ref="AU43:AV44"/>
    <mergeCell ref="AW43:AY44"/>
    <mergeCell ref="P44:U44"/>
    <mergeCell ref="V44:AA44"/>
    <mergeCell ref="AB44:AG44"/>
    <mergeCell ref="B45:B46"/>
    <mergeCell ref="C45:I46"/>
    <mergeCell ref="J45:K45"/>
    <mergeCell ref="L45:M45"/>
    <mergeCell ref="N45:O45"/>
    <mergeCell ref="P45:U46"/>
    <mergeCell ref="V45:W45"/>
    <mergeCell ref="X45:Y45"/>
    <mergeCell ref="Z45:AA45"/>
    <mergeCell ref="AB45:AC45"/>
    <mergeCell ref="AD45:AE45"/>
    <mergeCell ref="AF45:AG45"/>
    <mergeCell ref="AH45:AI46"/>
    <mergeCell ref="AJ45:AK46"/>
    <mergeCell ref="AL45:AM46"/>
    <mergeCell ref="AN45:AP46"/>
    <mergeCell ref="AQ45:AR46"/>
    <mergeCell ref="J46:O46"/>
    <mergeCell ref="V46:AA46"/>
    <mergeCell ref="AB46:AG46"/>
    <mergeCell ref="AH41:AI42"/>
    <mergeCell ref="AJ41:AK42"/>
    <mergeCell ref="AL41:AM42"/>
    <mergeCell ref="AN41:AP42"/>
    <mergeCell ref="AQ41:AR42"/>
    <mergeCell ref="AS41:AT42"/>
    <mergeCell ref="AU41:AV42"/>
    <mergeCell ref="AW41:AY42"/>
    <mergeCell ref="B43:B44"/>
    <mergeCell ref="C43:I44"/>
    <mergeCell ref="J43:O44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H43:AI44"/>
    <mergeCell ref="AJ43:AK44"/>
    <mergeCell ref="AL43:AM44"/>
    <mergeCell ref="AN43:AP44"/>
    <mergeCell ref="J38:O38"/>
    <mergeCell ref="P38:U38"/>
    <mergeCell ref="V38:AA38"/>
    <mergeCell ref="B40:I40"/>
    <mergeCell ref="B41:I42"/>
    <mergeCell ref="J41:O42"/>
    <mergeCell ref="P41:U42"/>
    <mergeCell ref="V41:AA42"/>
    <mergeCell ref="AB41:AG42"/>
    <mergeCell ref="AW35:AY36"/>
    <mergeCell ref="J36:O36"/>
    <mergeCell ref="P36:U36"/>
    <mergeCell ref="AB36:AG36"/>
    <mergeCell ref="B37:B38"/>
    <mergeCell ref="C37:I38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G38"/>
    <mergeCell ref="AH37:AI38"/>
    <mergeCell ref="AJ37:AK38"/>
    <mergeCell ref="AL37:AM38"/>
    <mergeCell ref="AN37:AP38"/>
    <mergeCell ref="AQ37:AR38"/>
    <mergeCell ref="AS37:AT38"/>
    <mergeCell ref="AU37:AV38"/>
    <mergeCell ref="AW37:AY38"/>
    <mergeCell ref="AU33:AV34"/>
    <mergeCell ref="AW33:AY34"/>
    <mergeCell ref="J34:O34"/>
    <mergeCell ref="V34:AA34"/>
    <mergeCell ref="AB34:AG34"/>
    <mergeCell ref="B35:B36"/>
    <mergeCell ref="C35:I36"/>
    <mergeCell ref="J35:K35"/>
    <mergeCell ref="L35:M35"/>
    <mergeCell ref="N35:O35"/>
    <mergeCell ref="P35:Q35"/>
    <mergeCell ref="R35:S35"/>
    <mergeCell ref="T35:U35"/>
    <mergeCell ref="V35:AA36"/>
    <mergeCell ref="AB35:AC35"/>
    <mergeCell ref="AD35:AE35"/>
    <mergeCell ref="AF35:AG35"/>
    <mergeCell ref="AH35:AI36"/>
    <mergeCell ref="AJ35:AK36"/>
    <mergeCell ref="AL35:AM36"/>
    <mergeCell ref="AN35:AP36"/>
    <mergeCell ref="AQ35:AR36"/>
    <mergeCell ref="AS35:AT36"/>
    <mergeCell ref="AU35:AV36"/>
    <mergeCell ref="AB33:AC33"/>
    <mergeCell ref="AD33:AE33"/>
    <mergeCell ref="AF33:AG33"/>
    <mergeCell ref="AH33:AI34"/>
    <mergeCell ref="AJ33:AK34"/>
    <mergeCell ref="AL33:AM34"/>
    <mergeCell ref="AN33:AP34"/>
    <mergeCell ref="AQ33:AR34"/>
    <mergeCell ref="AS33:AT34"/>
    <mergeCell ref="B33:B34"/>
    <mergeCell ref="C33:I34"/>
    <mergeCell ref="J33:K33"/>
    <mergeCell ref="L33:M33"/>
    <mergeCell ref="N33:O33"/>
    <mergeCell ref="P33:U34"/>
    <mergeCell ref="V33:W33"/>
    <mergeCell ref="X33:Y33"/>
    <mergeCell ref="Z33:AA33"/>
    <mergeCell ref="AL31:AM32"/>
    <mergeCell ref="AN31:AP32"/>
    <mergeCell ref="AQ31:AR32"/>
    <mergeCell ref="AS31:AT32"/>
    <mergeCell ref="AU31:AV32"/>
    <mergeCell ref="AW31:AY32"/>
    <mergeCell ref="V32:AA32"/>
    <mergeCell ref="AB32:AG32"/>
    <mergeCell ref="AQ29:AR30"/>
    <mergeCell ref="AS29:AT30"/>
    <mergeCell ref="J31:O32"/>
    <mergeCell ref="V31:W31"/>
    <mergeCell ref="X31:Y31"/>
    <mergeCell ref="Z31:AA31"/>
    <mergeCell ref="AB31:AC31"/>
    <mergeCell ref="AD31:AE31"/>
    <mergeCell ref="AF31:AG31"/>
    <mergeCell ref="AH31:AI32"/>
    <mergeCell ref="AJ31:AK32"/>
    <mergeCell ref="AU25:AV26"/>
    <mergeCell ref="AW25:AY26"/>
    <mergeCell ref="J26:O26"/>
    <mergeCell ref="P26:U26"/>
    <mergeCell ref="V26:AA26"/>
    <mergeCell ref="B28:I28"/>
    <mergeCell ref="B29:I30"/>
    <mergeCell ref="J29:O30"/>
    <mergeCell ref="V29:AA30"/>
    <mergeCell ref="AB29:AG30"/>
    <mergeCell ref="AH29:AI30"/>
    <mergeCell ref="AJ29:AK30"/>
    <mergeCell ref="AL29:AM30"/>
    <mergeCell ref="AN29:AP30"/>
    <mergeCell ref="P29:U30"/>
    <mergeCell ref="AU29:AV30"/>
    <mergeCell ref="AW29:AY30"/>
    <mergeCell ref="X25:Y25"/>
    <mergeCell ref="Z25:AA25"/>
    <mergeCell ref="AB25:AG26"/>
    <mergeCell ref="AH25:AI26"/>
    <mergeCell ref="AJ25:AK26"/>
    <mergeCell ref="AL25:AM26"/>
    <mergeCell ref="AN25:AP26"/>
    <mergeCell ref="AQ25:AR26"/>
    <mergeCell ref="AS25:AT26"/>
    <mergeCell ref="B25:B26"/>
    <mergeCell ref="C25:I26"/>
    <mergeCell ref="J25:K25"/>
    <mergeCell ref="L25:M25"/>
    <mergeCell ref="N25:O25"/>
    <mergeCell ref="P25:Q25"/>
    <mergeCell ref="R25:S25"/>
    <mergeCell ref="T25:U25"/>
    <mergeCell ref="V25:W25"/>
    <mergeCell ref="AH23:AI24"/>
    <mergeCell ref="AJ23:AK24"/>
    <mergeCell ref="AL23:AM24"/>
    <mergeCell ref="AN23:AP24"/>
    <mergeCell ref="AQ23:AR24"/>
    <mergeCell ref="AS23:AT24"/>
    <mergeCell ref="AU23:AV24"/>
    <mergeCell ref="AW23:AY24"/>
    <mergeCell ref="J24:O24"/>
    <mergeCell ref="P24:U24"/>
    <mergeCell ref="AB24:AG24"/>
    <mergeCell ref="AD23:AE23"/>
    <mergeCell ref="AF23:AG23"/>
    <mergeCell ref="AU19:AV20"/>
    <mergeCell ref="AW19:AY20"/>
    <mergeCell ref="P20:U20"/>
    <mergeCell ref="AB20:AG20"/>
    <mergeCell ref="P21:U22"/>
    <mergeCell ref="V21:W21"/>
    <mergeCell ref="X21:Y21"/>
    <mergeCell ref="Z21:AA21"/>
    <mergeCell ref="AB21:AC21"/>
    <mergeCell ref="AD21:AE21"/>
    <mergeCell ref="AF21:AG21"/>
    <mergeCell ref="AH21:AI22"/>
    <mergeCell ref="AJ21:AK22"/>
    <mergeCell ref="AL21:AM22"/>
    <mergeCell ref="AN21:AP22"/>
    <mergeCell ref="AQ21:AR22"/>
    <mergeCell ref="AS21:AT22"/>
    <mergeCell ref="AU21:AV22"/>
    <mergeCell ref="AW21:AY22"/>
    <mergeCell ref="V22:AA22"/>
    <mergeCell ref="AB22:AG22"/>
    <mergeCell ref="AJ19:AK20"/>
    <mergeCell ref="AL19:AM20"/>
    <mergeCell ref="AN19:AP20"/>
    <mergeCell ref="BC14:BN14"/>
    <mergeCell ref="BO14:BZ14"/>
    <mergeCell ref="B16:I16"/>
    <mergeCell ref="B17:I18"/>
    <mergeCell ref="P17:U18"/>
    <mergeCell ref="V17:AA18"/>
    <mergeCell ref="AB17:AG18"/>
    <mergeCell ref="AH17:AI18"/>
    <mergeCell ref="AJ17:AK18"/>
    <mergeCell ref="AL17:AM18"/>
    <mergeCell ref="AN17:AP18"/>
    <mergeCell ref="AQ17:AR18"/>
    <mergeCell ref="AS17:AT18"/>
    <mergeCell ref="AU17:AV18"/>
    <mergeCell ref="AW17:AY18"/>
    <mergeCell ref="AJ13:AK14"/>
    <mergeCell ref="AL13:AM14"/>
    <mergeCell ref="AN13:AP14"/>
    <mergeCell ref="AQ13:AR14"/>
    <mergeCell ref="AS13:AT14"/>
    <mergeCell ref="AU13:AV14"/>
    <mergeCell ref="AW13:AY14"/>
    <mergeCell ref="BC13:BN13"/>
    <mergeCell ref="BO13:BZ13"/>
    <mergeCell ref="AU9:AV10"/>
    <mergeCell ref="AW9:AY10"/>
    <mergeCell ref="BC9:BN9"/>
    <mergeCell ref="BO9:BZ9"/>
    <mergeCell ref="AB10:AG10"/>
    <mergeCell ref="BC10:BN10"/>
    <mergeCell ref="BO10:BZ10"/>
    <mergeCell ref="AB11:AC11"/>
    <mergeCell ref="AD11:AE11"/>
    <mergeCell ref="AF11:AG11"/>
    <mergeCell ref="AH11:AI12"/>
    <mergeCell ref="AJ11:AK12"/>
    <mergeCell ref="AL11:AM12"/>
    <mergeCell ref="AN11:AP12"/>
    <mergeCell ref="AQ11:AR12"/>
    <mergeCell ref="AS11:AT12"/>
    <mergeCell ref="AU11:AV12"/>
    <mergeCell ref="AW11:AY12"/>
    <mergeCell ref="BC11:BN11"/>
    <mergeCell ref="BO11:BZ11"/>
    <mergeCell ref="AB12:AG12"/>
    <mergeCell ref="BC12:BN12"/>
    <mergeCell ref="BO12:BZ12"/>
    <mergeCell ref="AF9:AG9"/>
    <mergeCell ref="AQ7:AR8"/>
    <mergeCell ref="AS7:AT8"/>
    <mergeCell ref="AU7:AV8"/>
    <mergeCell ref="AW7:AY8"/>
    <mergeCell ref="BC7:BN7"/>
    <mergeCell ref="BO7:BZ7"/>
    <mergeCell ref="AB8:AG8"/>
    <mergeCell ref="BC8:BN8"/>
    <mergeCell ref="BO8:BZ8"/>
    <mergeCell ref="AF7:AG7"/>
    <mergeCell ref="AH7:AI8"/>
    <mergeCell ref="AJ7:AK8"/>
    <mergeCell ref="AL7:AM8"/>
    <mergeCell ref="AN7:AP8"/>
    <mergeCell ref="AB7:AC7"/>
    <mergeCell ref="AH9:AI10"/>
    <mergeCell ref="AJ9:AK10"/>
    <mergeCell ref="AL9:AM10"/>
    <mergeCell ref="AN9:AP10"/>
    <mergeCell ref="AQ9:AR10"/>
    <mergeCell ref="AS9:AT10"/>
    <mergeCell ref="BC1:BL2"/>
    <mergeCell ref="B3:AY3"/>
    <mergeCell ref="BC3:BZ3"/>
    <mergeCell ref="BC4:BN4"/>
    <mergeCell ref="AB5:AG6"/>
    <mergeCell ref="AH5:AI6"/>
    <mergeCell ref="AJ5:AK6"/>
    <mergeCell ref="AL5:AM6"/>
    <mergeCell ref="AN5:AP6"/>
    <mergeCell ref="AQ5:AR6"/>
    <mergeCell ref="AS5:AT6"/>
    <mergeCell ref="AU5:AV6"/>
    <mergeCell ref="AW5:AY6"/>
    <mergeCell ref="BC5:BN5"/>
    <mergeCell ref="BO5:BZ5"/>
    <mergeCell ref="BC6:BN6"/>
    <mergeCell ref="BO6:BZ6"/>
    <mergeCell ref="B4:I4"/>
    <mergeCell ref="B5:I6"/>
    <mergeCell ref="J5:O6"/>
    <mergeCell ref="P5:U6"/>
    <mergeCell ref="V5:AA6"/>
    <mergeCell ref="B7:B8"/>
    <mergeCell ref="C7:I8"/>
    <mergeCell ref="J7:O8"/>
    <mergeCell ref="P7:Q7"/>
    <mergeCell ref="R7:S7"/>
    <mergeCell ref="T7:U7"/>
    <mergeCell ref="V7:W7"/>
    <mergeCell ref="X7:Y7"/>
    <mergeCell ref="Z7:AA7"/>
    <mergeCell ref="P8:U8"/>
    <mergeCell ref="V8:AA8"/>
    <mergeCell ref="AB9:AC9"/>
    <mergeCell ref="AD7:AE7"/>
    <mergeCell ref="AD9:AE9"/>
    <mergeCell ref="J10:O10"/>
    <mergeCell ref="V10:AA10"/>
    <mergeCell ref="V9:W9"/>
    <mergeCell ref="X9:Y9"/>
    <mergeCell ref="Z9:AA9"/>
    <mergeCell ref="V11:AA12"/>
    <mergeCell ref="J11:K11"/>
    <mergeCell ref="L11:M11"/>
    <mergeCell ref="N11:O11"/>
    <mergeCell ref="P11:Q11"/>
    <mergeCell ref="B9:B10"/>
    <mergeCell ref="C9:I10"/>
    <mergeCell ref="J9:K9"/>
    <mergeCell ref="L9:M9"/>
    <mergeCell ref="N9:O9"/>
    <mergeCell ref="P9:U10"/>
    <mergeCell ref="B11:B12"/>
    <mergeCell ref="C11:I12"/>
    <mergeCell ref="B13:B14"/>
    <mergeCell ref="C13:I14"/>
    <mergeCell ref="J13:K13"/>
    <mergeCell ref="L13:M13"/>
    <mergeCell ref="N13:O13"/>
    <mergeCell ref="P13:Q13"/>
    <mergeCell ref="R13:S13"/>
    <mergeCell ref="J12:O12"/>
    <mergeCell ref="P12:U12"/>
    <mergeCell ref="R11:S11"/>
    <mergeCell ref="T11:U11"/>
    <mergeCell ref="J14:O14"/>
    <mergeCell ref="P14:U14"/>
    <mergeCell ref="T13:U13"/>
    <mergeCell ref="V13:W13"/>
    <mergeCell ref="X13:Y13"/>
    <mergeCell ref="Z13:AA13"/>
    <mergeCell ref="AB13:AG14"/>
    <mergeCell ref="AH13:AI14"/>
    <mergeCell ref="J17:O18"/>
    <mergeCell ref="B19:B20"/>
    <mergeCell ref="C19:I20"/>
    <mergeCell ref="J19:O20"/>
    <mergeCell ref="P19:Q19"/>
    <mergeCell ref="R19:S19"/>
    <mergeCell ref="T19:U19"/>
    <mergeCell ref="AB19:AC19"/>
    <mergeCell ref="AD19:AE19"/>
    <mergeCell ref="AF19:AG19"/>
    <mergeCell ref="V20:AA20"/>
    <mergeCell ref="V19:W19"/>
    <mergeCell ref="X19:Y19"/>
    <mergeCell ref="Z19:AA19"/>
    <mergeCell ref="AH19:AI20"/>
    <mergeCell ref="V14:AA14"/>
    <mergeCell ref="B31:B32"/>
    <mergeCell ref="C31:I32"/>
    <mergeCell ref="P31:Q31"/>
    <mergeCell ref="P32:U32"/>
    <mergeCell ref="R31:S31"/>
    <mergeCell ref="T31:U31"/>
    <mergeCell ref="AQ19:AR20"/>
    <mergeCell ref="AS19:AT20"/>
    <mergeCell ref="J22:O22"/>
    <mergeCell ref="J21:K21"/>
    <mergeCell ref="L21:M21"/>
    <mergeCell ref="N21:O21"/>
    <mergeCell ref="B21:B22"/>
    <mergeCell ref="C21:I22"/>
    <mergeCell ref="B23:B24"/>
    <mergeCell ref="C23:I24"/>
    <mergeCell ref="J23:K23"/>
    <mergeCell ref="L23:M23"/>
    <mergeCell ref="N23:O23"/>
    <mergeCell ref="P23:Q23"/>
    <mergeCell ref="R23:S23"/>
    <mergeCell ref="T23:U23"/>
    <mergeCell ref="V23:AA24"/>
    <mergeCell ref="AB23:AC23"/>
  </mergeCells>
  <phoneticPr fontId="1"/>
  <pageMargins left="0.7" right="0.7" top="0.75" bottom="0.75" header="0.3" footer="0.3"/>
  <pageSetup paperSize="9" scale="23" orientation="portrait" r:id="rId1"/>
  <colBreaks count="1" manualBreakCount="1">
    <brk id="5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組み合わせ</vt:lpstr>
      <vt:lpstr>予選リーグ</vt:lpstr>
      <vt:lpstr>順位リーグ</vt:lpstr>
      <vt:lpstr>順位リーグ!Print_Area</vt:lpstr>
      <vt:lpstr>組み合わせ!Print_Area</vt:lpstr>
      <vt:lpstr>予選リーグ!Print_Area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FC レノヴェンスオガサ</cp:lastModifiedBy>
  <cp:lastPrinted>2025-07-29T06:39:51Z</cp:lastPrinted>
  <dcterms:created xsi:type="dcterms:W3CDTF">2023-07-07T04:46:01Z</dcterms:created>
  <dcterms:modified xsi:type="dcterms:W3CDTF">2026-03-12T05:50:31Z</dcterms:modified>
</cp:coreProperties>
</file>